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0100" windowHeight="8970"/>
  </bookViews>
  <sheets>
    <sheet name="Foglio1" sheetId="1" r:id="rId1"/>
  </sheets>
  <definedNames>
    <definedName name="_xlnm.Print_Area" localSheetId="0">Foglio1!$A$1:$Z$129</definedName>
  </definedNames>
  <calcPr calcId="125725"/>
</workbook>
</file>

<file path=xl/calcChain.xml><?xml version="1.0" encoding="utf-8"?>
<calcChain xmlns="http://schemas.openxmlformats.org/spreadsheetml/2006/main">
  <c r="L40" i="1"/>
  <c r="I31"/>
  <c r="I32"/>
  <c r="I33"/>
  <c r="I30"/>
  <c r="I17"/>
  <c r="I18"/>
  <c r="I19"/>
  <c r="I20"/>
  <c r="I21"/>
  <c r="I22"/>
  <c r="I15"/>
  <c r="I16"/>
  <c r="I14"/>
  <c r="I13"/>
  <c r="F48" l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38"/>
  <c r="I38" s="1"/>
  <c r="I27"/>
  <c r="I28"/>
  <c r="H48" l="1"/>
  <c r="I48"/>
  <c r="H26"/>
  <c r="I26" s="1"/>
  <c r="H25"/>
  <c r="I25" s="1"/>
  <c r="H24"/>
  <c r="I24" s="1"/>
  <c r="H23"/>
  <c r="I23" s="1"/>
  <c r="H22"/>
  <c r="H21"/>
  <c r="H18"/>
  <c r="H17"/>
  <c r="H16"/>
  <c r="H15"/>
  <c r="H14"/>
  <c r="H13"/>
</calcChain>
</file>

<file path=xl/sharedStrings.xml><?xml version="1.0" encoding="utf-8"?>
<sst xmlns="http://schemas.openxmlformats.org/spreadsheetml/2006/main" count="65" uniqueCount="52">
  <si>
    <t>Tubaz</t>
  </si>
  <si>
    <t>utilizzi</t>
  </si>
  <si>
    <t>8X1</t>
  </si>
  <si>
    <t>10x1,2</t>
  </si>
  <si>
    <t>12x2</t>
  </si>
  <si>
    <t>16x2</t>
  </si>
  <si>
    <t>17x2</t>
  </si>
  <si>
    <t>20x2</t>
  </si>
  <si>
    <t>standard per pannelli industria</t>
  </si>
  <si>
    <t>25x2,3</t>
  </si>
  <si>
    <t>32x3</t>
  </si>
  <si>
    <t>standard in pannelli a quadrotti</t>
  </si>
  <si>
    <t>standard in pannelli cartongesso</t>
  </si>
  <si>
    <t>standard in pannelli a parete</t>
  </si>
  <si>
    <t>standard entro pannelli  pavimento</t>
  </si>
  <si>
    <t>massetto+pav</t>
  </si>
  <si>
    <t>strutturale cartongesso  15mm</t>
  </si>
  <si>
    <t>pannellature di supporto ALL. 0,6 mm</t>
  </si>
  <si>
    <t>λ</t>
  </si>
  <si>
    <t>α</t>
  </si>
  <si>
    <t>massetto per pannelli 11..15cm</t>
  </si>
  <si>
    <t>massetto per pannelli 6..11cm</t>
  </si>
  <si>
    <t>massetto + pav.  3..5,5 cm</t>
  </si>
  <si>
    <t>malta+ rifinitura 1,5..2,5 cm</t>
  </si>
  <si>
    <t>EMISSIVITA' TERMICA DELLE  TUBAZIONI  DI</t>
  </si>
  <si>
    <t>POLIETILENE RETICOLATO</t>
  </si>
  <si>
    <t>utilizzo nei sistemi radianti nella varie tipologie</t>
  </si>
  <si>
    <t>Applicazione:</t>
  </si>
  <si>
    <t>n°</t>
  </si>
  <si>
    <t>Faq.2216.2</t>
  </si>
  <si>
    <t>L m</t>
  </si>
  <si>
    <t>c/c  m</t>
  </si>
  <si>
    <t>Wh/m</t>
  </si>
  <si>
    <t>Wh</t>
  </si>
  <si>
    <t>m2 sup.</t>
  </si>
  <si>
    <t xml:space="preserve">Totale </t>
  </si>
  <si>
    <t>T mand °C</t>
  </si>
  <si>
    <t>T amb. °C</t>
  </si>
  <si>
    <t>D tubaz.</t>
  </si>
  <si>
    <t>3...5,5 cm</t>
  </si>
  <si>
    <t>20x2,8</t>
  </si>
  <si>
    <t>16x2,2</t>
  </si>
  <si>
    <t>25x3,5</t>
  </si>
  <si>
    <t>32x4,4</t>
  </si>
  <si>
    <t>standard radiante a pavimento commerc.</t>
  </si>
  <si>
    <t>standard radiante a pavimento residenz.</t>
  </si>
  <si>
    <t>standard radiante a pavimento industria</t>
  </si>
  <si>
    <t>de m</t>
  </si>
  <si>
    <t>di m</t>
  </si>
  <si>
    <t>16 x 2,2</t>
  </si>
  <si>
    <t>Ta °C</t>
  </si>
  <si>
    <t>Ti °C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</si>
</sst>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7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20"/>
      <color indexed="12"/>
      <name val="Arial"/>
      <family val="2"/>
    </font>
    <font>
      <sz val="16"/>
      <name val="Arial"/>
      <family val="2"/>
    </font>
    <font>
      <b/>
      <sz val="20"/>
      <color rgb="FF0070C0"/>
      <name val="Arial"/>
      <family val="2"/>
    </font>
    <font>
      <b/>
      <sz val="20"/>
      <color indexed="8"/>
      <name val="Arial"/>
      <family val="2"/>
    </font>
    <font>
      <b/>
      <sz val="24"/>
      <name val="Arial Black"/>
      <family val="2"/>
    </font>
    <font>
      <sz val="11"/>
      <color rgb="FF0070C0"/>
      <name val="Calibri"/>
      <family val="2"/>
      <scheme val="minor"/>
    </font>
    <font>
      <sz val="16"/>
      <color rgb="FF0070C0"/>
      <name val="Arial"/>
      <family val="2"/>
    </font>
    <font>
      <sz val="20"/>
      <color rgb="FF0070C0"/>
      <name val="Arial"/>
      <family val="2"/>
    </font>
    <font>
      <b/>
      <sz val="24"/>
      <color rgb="FF0070C0"/>
      <name val="Arial Black"/>
      <family val="2"/>
    </font>
    <font>
      <b/>
      <sz val="24"/>
      <color theme="1"/>
      <name val="Arial Narrow"/>
      <family val="2"/>
    </font>
    <font>
      <sz val="36"/>
      <color theme="1"/>
      <name val="Arial Black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20"/>
      <color theme="0"/>
      <name val="Arial"/>
      <family val="2"/>
    </font>
    <font>
      <b/>
      <sz val="24"/>
      <name val="Arial"/>
      <family val="2"/>
    </font>
    <font>
      <b/>
      <sz val="24"/>
      <color theme="1"/>
      <name val="Arial"/>
      <family val="2"/>
    </font>
    <font>
      <b/>
      <sz val="24"/>
      <name val="Arial Narrow"/>
      <family val="2"/>
    </font>
    <font>
      <sz val="24"/>
      <color theme="1"/>
      <name val="Arial"/>
      <family val="2"/>
    </font>
    <font>
      <sz val="24"/>
      <color theme="1"/>
      <name val="Arial Narrow"/>
      <family val="2"/>
    </font>
    <font>
      <sz val="24"/>
      <name val="Arial Narrow"/>
      <family val="2"/>
    </font>
    <font>
      <b/>
      <sz val="20"/>
      <color theme="0"/>
      <name val="Arial Narrow"/>
      <family val="2"/>
    </font>
    <font>
      <b/>
      <sz val="28"/>
      <color rgb="FF0070C0"/>
      <name val="Arial Black"/>
      <family val="2"/>
    </font>
    <font>
      <sz val="28"/>
      <color indexed="12"/>
      <name val="Arial Black"/>
      <family val="2"/>
    </font>
    <font>
      <b/>
      <i/>
      <sz val="28"/>
      <color theme="1"/>
      <name val="Arial"/>
      <family val="2"/>
    </font>
    <font>
      <sz val="24"/>
      <color theme="0"/>
      <name val="Arial"/>
      <family val="2"/>
    </font>
    <font>
      <b/>
      <sz val="24"/>
      <color theme="0"/>
      <name val="Arial"/>
      <family val="2"/>
    </font>
    <font>
      <sz val="28"/>
      <color theme="1"/>
      <name val="Calibri"/>
      <family val="2"/>
      <scheme val="minor"/>
    </font>
    <font>
      <sz val="24"/>
      <color theme="0"/>
      <name val="Arial Narrow"/>
      <family val="2"/>
    </font>
    <font>
      <sz val="11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0"/>
      <color rgb="FFFF0000"/>
      <name val="Calibri"/>
      <family val="2"/>
    </font>
    <font>
      <b/>
      <sz val="2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</borders>
  <cellStyleXfs count="1">
    <xf numFmtId="0" fontId="0" fillId="0" borderId="0"/>
  </cellStyleXfs>
  <cellXfs count="212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2" fontId="12" fillId="0" borderId="0" xfId="0" applyNumberFormat="1" applyFont="1" applyFill="1" applyBorder="1"/>
    <xf numFmtId="0" fontId="16" fillId="0" borderId="0" xfId="0" applyFont="1" applyFill="1" applyBorder="1"/>
    <xf numFmtId="2" fontId="12" fillId="0" borderId="0" xfId="0" applyNumberFormat="1" applyFont="1" applyFill="1" applyBorder="1" applyAlignment="1" applyProtection="1">
      <alignment horizontal="center"/>
      <protection locked="0"/>
    </xf>
    <xf numFmtId="2" fontId="14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2" fillId="0" borderId="0" xfId="0" applyFont="1" applyFill="1" applyBorder="1" applyProtection="1">
      <protection locked="0"/>
    </xf>
    <xf numFmtId="2" fontId="18" fillId="0" borderId="0" xfId="0" applyNumberFormat="1" applyFont="1" applyFill="1" applyBorder="1"/>
    <xf numFmtId="0" fontId="15" fillId="0" borderId="0" xfId="0" applyFont="1" applyFill="1" applyBorder="1" applyProtection="1">
      <protection locked="0"/>
    </xf>
    <xf numFmtId="164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7" fillId="0" borderId="2" xfId="0" applyFont="1" applyBorder="1"/>
    <xf numFmtId="0" fontId="7" fillId="0" borderId="0" xfId="0" applyFont="1"/>
    <xf numFmtId="0" fontId="21" fillId="0" borderId="0" xfId="0" applyFont="1" applyFill="1" applyBorder="1"/>
    <xf numFmtId="0" fontId="23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4" fillId="0" borderId="0" xfId="0" applyFont="1"/>
    <xf numFmtId="164" fontId="27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5" xfId="0" applyFont="1" applyFill="1" applyBorder="1" applyAlignment="1" applyProtection="1">
      <alignment horizontal="center" vertical="center"/>
      <protection hidden="1"/>
    </xf>
    <xf numFmtId="0" fontId="29" fillId="0" borderId="7" xfId="0" applyFont="1" applyFill="1" applyBorder="1" applyAlignment="1" applyProtection="1">
      <alignment horizontal="center" vertical="center"/>
      <protection hidden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165" fontId="33" fillId="2" borderId="31" xfId="0" applyNumberFormat="1" applyFont="1" applyFill="1" applyBorder="1" applyAlignment="1" applyProtection="1">
      <alignment horizontal="center"/>
      <protection hidden="1"/>
    </xf>
    <xf numFmtId="165" fontId="33" fillId="2" borderId="33" xfId="0" applyNumberFormat="1" applyFont="1" applyFill="1" applyBorder="1" applyAlignment="1" applyProtection="1">
      <alignment horizontal="center"/>
      <protection hidden="1"/>
    </xf>
    <xf numFmtId="0" fontId="35" fillId="0" borderId="0" xfId="0" applyFont="1" applyFill="1" applyBorder="1" applyAlignment="1">
      <alignment horizontal="center"/>
    </xf>
    <xf numFmtId="0" fontId="33" fillId="3" borderId="33" xfId="0" applyFont="1" applyFill="1" applyBorder="1" applyAlignment="1" applyProtection="1">
      <alignment horizontal="center"/>
      <protection locked="0" hidden="1"/>
    </xf>
    <xf numFmtId="0" fontId="33" fillId="3" borderId="30" xfId="0" applyFont="1" applyFill="1" applyBorder="1" applyAlignment="1" applyProtection="1">
      <alignment horizontal="center"/>
      <protection locked="0" hidden="1"/>
    </xf>
    <xf numFmtId="0" fontId="0" fillId="0" borderId="0" xfId="0" applyFill="1" applyBorder="1" applyProtection="1"/>
    <xf numFmtId="0" fontId="1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  <protection locked="0"/>
    </xf>
    <xf numFmtId="165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0" fillId="0" borderId="0" xfId="0" applyFont="1" applyFill="1" applyBorder="1" applyProtection="1"/>
    <xf numFmtId="0" fontId="17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33" fillId="2" borderId="38" xfId="0" applyFont="1" applyFill="1" applyBorder="1" applyAlignment="1" applyProtection="1">
      <alignment horizontal="center"/>
      <protection hidden="1"/>
    </xf>
    <xf numFmtId="0" fontId="33" fillId="2" borderId="39" xfId="0" applyFont="1" applyFill="1" applyBorder="1" applyAlignment="1" applyProtection="1">
      <alignment horizontal="center"/>
      <protection hidden="1"/>
    </xf>
    <xf numFmtId="0" fontId="34" fillId="2" borderId="39" xfId="0" applyFont="1" applyFill="1" applyBorder="1" applyAlignment="1" applyProtection="1">
      <alignment horizontal="center"/>
      <protection hidden="1"/>
    </xf>
    <xf numFmtId="0" fontId="34" fillId="2" borderId="9" xfId="0" applyFont="1" applyFill="1" applyBorder="1" applyAlignment="1" applyProtection="1">
      <alignment horizontal="center"/>
      <protection hidden="1"/>
    </xf>
    <xf numFmtId="0" fontId="33" fillId="2" borderId="35" xfId="0" applyFont="1" applyFill="1" applyBorder="1" applyAlignment="1" applyProtection="1">
      <alignment horizontal="center"/>
      <protection hidden="1"/>
    </xf>
    <xf numFmtId="0" fontId="33" fillId="2" borderId="36" xfId="0" applyFont="1" applyFill="1" applyBorder="1" applyAlignment="1" applyProtection="1">
      <alignment horizontal="center"/>
      <protection hidden="1"/>
    </xf>
    <xf numFmtId="0" fontId="33" fillId="2" borderId="31" xfId="0" applyFont="1" applyFill="1" applyBorder="1" applyAlignment="1" applyProtection="1">
      <alignment horizontal="center"/>
      <protection hidden="1"/>
    </xf>
    <xf numFmtId="0" fontId="33" fillId="2" borderId="28" xfId="0" applyFont="1" applyFill="1" applyBorder="1" applyAlignment="1" applyProtection="1">
      <alignment horizontal="center"/>
      <protection hidden="1"/>
    </xf>
    <xf numFmtId="0" fontId="32" fillId="2" borderId="16" xfId="0" applyFont="1" applyFill="1" applyBorder="1" applyProtection="1">
      <protection hidden="1"/>
    </xf>
    <xf numFmtId="0" fontId="32" fillId="2" borderId="15" xfId="0" applyFont="1" applyFill="1" applyBorder="1" applyProtection="1">
      <protection hidden="1"/>
    </xf>
    <xf numFmtId="0" fontId="32" fillId="0" borderId="14" xfId="0" applyFont="1" applyBorder="1" applyProtection="1">
      <protection hidden="1"/>
    </xf>
    <xf numFmtId="0" fontId="32" fillId="0" borderId="13" xfId="0" applyFont="1" applyBorder="1" applyProtection="1">
      <protection hidden="1"/>
    </xf>
    <xf numFmtId="0" fontId="32" fillId="2" borderId="17" xfId="0" applyFont="1" applyFill="1" applyBorder="1" applyProtection="1">
      <protection hidden="1"/>
    </xf>
    <xf numFmtId="0" fontId="32" fillId="2" borderId="22" xfId="0" applyFont="1" applyFill="1" applyBorder="1" applyProtection="1">
      <protection hidden="1"/>
    </xf>
    <xf numFmtId="0" fontId="32" fillId="0" borderId="19" xfId="0" applyFont="1" applyBorder="1" applyProtection="1">
      <protection hidden="1"/>
    </xf>
    <xf numFmtId="0" fontId="32" fillId="0" borderId="18" xfId="0" applyFont="1" applyBorder="1" applyProtection="1">
      <protection hidden="1"/>
    </xf>
    <xf numFmtId="0" fontId="32" fillId="0" borderId="20" xfId="0" applyFont="1" applyBorder="1" applyProtection="1">
      <protection hidden="1"/>
    </xf>
    <xf numFmtId="0" fontId="32" fillId="0" borderId="24" xfId="0" applyFont="1" applyBorder="1" applyProtection="1">
      <protection hidden="1"/>
    </xf>
    <xf numFmtId="0" fontId="32" fillId="3" borderId="17" xfId="0" applyFont="1" applyFill="1" applyBorder="1" applyProtection="1">
      <protection locked="0" hidden="1"/>
    </xf>
    <xf numFmtId="0" fontId="32" fillId="3" borderId="22" xfId="0" applyFont="1" applyFill="1" applyBorder="1" applyProtection="1">
      <protection locked="0" hidden="1"/>
    </xf>
    <xf numFmtId="0" fontId="32" fillId="3" borderId="3" xfId="0" applyFont="1" applyFill="1" applyBorder="1" applyProtection="1">
      <protection locked="0" hidden="1"/>
    </xf>
    <xf numFmtId="0" fontId="32" fillId="3" borderId="4" xfId="0" applyFont="1" applyFill="1" applyBorder="1" applyProtection="1">
      <protection locked="0" hidden="1"/>
    </xf>
    <xf numFmtId="0" fontId="31" fillId="4" borderId="8" xfId="0" applyFont="1" applyFill="1" applyBorder="1" applyAlignment="1" applyProtection="1">
      <alignment horizontal="center"/>
      <protection hidden="1"/>
    </xf>
    <xf numFmtId="0" fontId="30" fillId="0" borderId="0" xfId="0" applyFont="1" applyFill="1" applyBorder="1" applyProtection="1"/>
    <xf numFmtId="0" fontId="32" fillId="0" borderId="0" xfId="0" applyFont="1" applyFill="1" applyBorder="1" applyProtection="1"/>
    <xf numFmtId="0" fontId="39" fillId="0" borderId="0" xfId="0" applyFont="1" applyFill="1" applyBorder="1" applyProtection="1"/>
    <xf numFmtId="0" fontId="32" fillId="0" borderId="0" xfId="0" applyFont="1" applyFill="1" applyBorder="1"/>
    <xf numFmtId="164" fontId="26" fillId="0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center"/>
      <protection locked="0"/>
    </xf>
    <xf numFmtId="165" fontId="30" fillId="0" borderId="0" xfId="0" applyNumberFormat="1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left"/>
    </xf>
    <xf numFmtId="0" fontId="32" fillId="0" borderId="0" xfId="0" applyFont="1" applyProtection="1"/>
    <xf numFmtId="0" fontId="39" fillId="0" borderId="0" xfId="0" applyFont="1" applyProtection="1"/>
    <xf numFmtId="0" fontId="36" fillId="0" borderId="0" xfId="0" applyFont="1" applyAlignment="1"/>
    <xf numFmtId="0" fontId="37" fillId="0" borderId="0" xfId="0" applyFont="1" applyFill="1" applyBorder="1" applyAlignment="1"/>
    <xf numFmtId="0" fontId="38" fillId="0" borderId="0" xfId="0" applyFont="1" applyAlignment="1"/>
    <xf numFmtId="0" fontId="41" fillId="0" borderId="0" xfId="0" applyFont="1"/>
    <xf numFmtId="0" fontId="3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24" fillId="0" borderId="45" xfId="0" applyFont="1" applyFill="1" applyBorder="1" applyAlignment="1" applyProtection="1">
      <alignment horizontal="center"/>
      <protection locked="0"/>
    </xf>
    <xf numFmtId="0" fontId="24" fillId="0" borderId="46" xfId="0" applyFont="1" applyFill="1" applyBorder="1" applyAlignment="1" applyProtection="1">
      <alignment horizontal="center" vertical="center"/>
    </xf>
    <xf numFmtId="0" fontId="33" fillId="0" borderId="48" xfId="0" applyFont="1" applyFill="1" applyBorder="1" applyAlignment="1" applyProtection="1">
      <alignment horizontal="center" vertical="center"/>
    </xf>
    <xf numFmtId="0" fontId="33" fillId="0" borderId="49" xfId="0" applyFont="1" applyBorder="1" applyAlignment="1" applyProtection="1">
      <alignment horizontal="center" vertical="center"/>
    </xf>
    <xf numFmtId="0" fontId="33" fillId="0" borderId="50" xfId="0" applyFont="1" applyBorder="1" applyAlignment="1" applyProtection="1">
      <alignment horizontal="center" vertical="center"/>
    </xf>
    <xf numFmtId="0" fontId="30" fillId="0" borderId="0" xfId="0" applyFont="1" applyProtection="1"/>
    <xf numFmtId="0" fontId="33" fillId="0" borderId="0" xfId="0" applyFont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horizontal="center" vertical="center"/>
    </xf>
    <xf numFmtId="0" fontId="33" fillId="3" borderId="51" xfId="0" applyFont="1" applyFill="1" applyBorder="1" applyAlignment="1" applyProtection="1">
      <alignment horizontal="center" vertical="center"/>
    </xf>
    <xf numFmtId="0" fontId="33" fillId="3" borderId="44" xfId="0" applyFont="1" applyFill="1" applyBorder="1" applyAlignment="1" applyProtection="1">
      <alignment horizontal="center" vertical="center"/>
    </xf>
    <xf numFmtId="0" fontId="33" fillId="0" borderId="52" xfId="0" applyFont="1" applyBorder="1" applyAlignment="1" applyProtection="1">
      <alignment horizontal="center"/>
    </xf>
    <xf numFmtId="0" fontId="33" fillId="0" borderId="43" xfId="0" applyFont="1" applyBorder="1" applyAlignment="1" applyProtection="1">
      <alignment horizontal="center"/>
    </xf>
    <xf numFmtId="0" fontId="33" fillId="0" borderId="53" xfId="0" applyFont="1" applyBorder="1" applyAlignment="1" applyProtection="1">
      <alignment horizontal="center"/>
    </xf>
    <xf numFmtId="0" fontId="33" fillId="3" borderId="55" xfId="0" applyFont="1" applyFill="1" applyBorder="1" applyAlignment="1" applyProtection="1">
      <alignment horizontal="center"/>
      <protection locked="0" hidden="1"/>
    </xf>
    <xf numFmtId="0" fontId="33" fillId="3" borderId="11" xfId="0" applyFont="1" applyFill="1" applyBorder="1" applyAlignment="1" applyProtection="1">
      <alignment horizontal="center" vertical="center"/>
      <protection locked="0" hidden="1"/>
    </xf>
    <xf numFmtId="0" fontId="33" fillId="3" borderId="42" xfId="0" applyFont="1" applyFill="1" applyBorder="1" applyAlignment="1" applyProtection="1">
      <alignment horizontal="center" vertical="center"/>
      <protection locked="0" hidden="1"/>
    </xf>
    <xf numFmtId="0" fontId="32" fillId="3" borderId="0" xfId="0" applyFont="1" applyFill="1" applyBorder="1" applyAlignment="1" applyProtection="1">
      <alignment vertical="center"/>
      <protection locked="0" hidden="1"/>
    </xf>
    <xf numFmtId="0" fontId="35" fillId="3" borderId="11" xfId="0" applyFont="1" applyFill="1" applyBorder="1" applyAlignment="1" applyProtection="1">
      <alignment horizontal="center" vertical="center"/>
      <protection locked="0"/>
    </xf>
    <xf numFmtId="0" fontId="34" fillId="3" borderId="42" xfId="0" applyFont="1" applyFill="1" applyBorder="1" applyAlignment="1" applyProtection="1">
      <alignment horizontal="center" vertical="center"/>
      <protection locked="0" hidden="1"/>
    </xf>
    <xf numFmtId="0" fontId="35" fillId="3" borderId="42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 hidden="1"/>
    </xf>
    <xf numFmtId="0" fontId="35" fillId="3" borderId="12" xfId="0" applyFont="1" applyFill="1" applyBorder="1" applyAlignment="1" applyProtection="1">
      <alignment horizontal="center" vertical="center"/>
      <protection locked="0"/>
    </xf>
    <xf numFmtId="165" fontId="33" fillId="3" borderId="11" xfId="0" applyNumberFormat="1" applyFont="1" applyFill="1" applyBorder="1" applyAlignment="1" applyProtection="1">
      <alignment horizontal="center" vertical="center"/>
      <protection locked="0" hidden="1"/>
    </xf>
    <xf numFmtId="165" fontId="33" fillId="3" borderId="42" xfId="0" applyNumberFormat="1" applyFont="1" applyFill="1" applyBorder="1" applyAlignment="1" applyProtection="1">
      <alignment horizontal="center" vertical="center"/>
      <protection locked="0" hidden="1"/>
    </xf>
    <xf numFmtId="165" fontId="33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32" fillId="3" borderId="17" xfId="0" applyFont="1" applyFill="1" applyBorder="1" applyAlignment="1" applyProtection="1">
      <alignment vertical="center"/>
      <protection locked="0" hidden="1"/>
    </xf>
    <xf numFmtId="0" fontId="32" fillId="3" borderId="26" xfId="0" applyFont="1" applyFill="1" applyBorder="1" applyAlignment="1" applyProtection="1">
      <alignment vertical="center"/>
      <protection locked="0" hidden="1"/>
    </xf>
    <xf numFmtId="0" fontId="32" fillId="3" borderId="41" xfId="0" applyFont="1" applyFill="1" applyBorder="1" applyAlignment="1" applyProtection="1">
      <alignment vertical="center"/>
      <protection locked="0" hidden="1"/>
    </xf>
    <xf numFmtId="0" fontId="32" fillId="3" borderId="20" xfId="0" applyFont="1" applyFill="1" applyBorder="1" applyAlignment="1" applyProtection="1">
      <alignment vertical="center"/>
      <protection locked="0" hidden="1"/>
    </xf>
    <xf numFmtId="0" fontId="32" fillId="3" borderId="25" xfId="0" applyFont="1" applyFill="1" applyBorder="1" applyAlignment="1" applyProtection="1">
      <alignment vertical="center"/>
      <protection locked="0" hidden="1"/>
    </xf>
    <xf numFmtId="0" fontId="25" fillId="0" borderId="0" xfId="0" applyFont="1" applyFill="1" applyBorder="1" applyProtection="1"/>
    <xf numFmtId="0" fontId="1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165" fontId="33" fillId="2" borderId="56" xfId="0" applyNumberFormat="1" applyFont="1" applyFill="1" applyBorder="1" applyAlignment="1" applyProtection="1">
      <alignment horizontal="center"/>
      <protection hidden="1"/>
    </xf>
    <xf numFmtId="165" fontId="33" fillId="2" borderId="57" xfId="0" applyNumberFormat="1" applyFont="1" applyFill="1" applyBorder="1" applyAlignment="1" applyProtection="1">
      <alignment horizontal="center"/>
      <protection hidden="1"/>
    </xf>
    <xf numFmtId="0" fontId="33" fillId="3" borderId="58" xfId="0" applyFont="1" applyFill="1" applyBorder="1" applyAlignment="1" applyProtection="1">
      <alignment horizontal="center"/>
      <protection locked="0" hidden="1"/>
    </xf>
    <xf numFmtId="0" fontId="33" fillId="3" borderId="21" xfId="0" applyFont="1" applyFill="1" applyBorder="1" applyAlignment="1" applyProtection="1">
      <alignment horizontal="center"/>
      <protection locked="0" hidden="1"/>
    </xf>
    <xf numFmtId="0" fontId="33" fillId="3" borderId="26" xfId="0" applyFont="1" applyFill="1" applyBorder="1" applyAlignment="1" applyProtection="1">
      <alignment horizontal="center"/>
      <protection locked="0" hidden="1"/>
    </xf>
    <xf numFmtId="0" fontId="33" fillId="3" borderId="27" xfId="0" applyFont="1" applyFill="1" applyBorder="1" applyAlignment="1" applyProtection="1">
      <alignment horizontal="center" vertical="center"/>
      <protection locked="0" hidden="1"/>
    </xf>
    <xf numFmtId="0" fontId="33" fillId="3" borderId="60" xfId="0" applyFont="1" applyFill="1" applyBorder="1" applyAlignment="1" applyProtection="1">
      <alignment horizontal="center" vertical="center"/>
      <protection locked="0" hidden="1"/>
    </xf>
    <xf numFmtId="0" fontId="33" fillId="3" borderId="61" xfId="0" applyFont="1" applyFill="1" applyBorder="1" applyAlignment="1" applyProtection="1">
      <alignment horizontal="center" vertical="center"/>
      <protection locked="0" hidden="1"/>
    </xf>
    <xf numFmtId="0" fontId="33" fillId="3" borderId="62" xfId="0" applyFont="1" applyFill="1" applyBorder="1" applyAlignment="1" applyProtection="1">
      <alignment horizontal="center" vertical="center"/>
      <protection locked="0" hidden="1"/>
    </xf>
    <xf numFmtId="0" fontId="33" fillId="3" borderId="29" xfId="0" applyFont="1" applyFill="1" applyBorder="1" applyAlignment="1" applyProtection="1">
      <alignment horizontal="center" vertical="center"/>
      <protection locked="0" hidden="1"/>
    </xf>
    <xf numFmtId="0" fontId="33" fillId="3" borderId="59" xfId="0" applyFont="1" applyFill="1" applyBorder="1" applyAlignment="1" applyProtection="1">
      <alignment horizontal="center" vertical="center"/>
      <protection locked="0" hidden="1"/>
    </xf>
    <xf numFmtId="0" fontId="43" fillId="0" borderId="0" xfId="0" applyFont="1" applyAlignment="1">
      <alignment horizontal="justify"/>
    </xf>
    <xf numFmtId="0" fontId="44" fillId="0" borderId="0" xfId="0" applyFont="1" applyFill="1" applyBorder="1" applyProtection="1"/>
    <xf numFmtId="0" fontId="44" fillId="0" borderId="0" xfId="0" applyFont="1" applyProtection="1"/>
    <xf numFmtId="0" fontId="46" fillId="0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2" fontId="24" fillId="2" borderId="54" xfId="0" applyNumberFormat="1" applyFont="1" applyFill="1" applyBorder="1" applyAlignment="1" applyProtection="1">
      <alignment horizontal="center" vertical="center"/>
    </xf>
    <xf numFmtId="165" fontId="33" fillId="2" borderId="32" xfId="0" applyNumberFormat="1" applyFont="1" applyFill="1" applyBorder="1" applyAlignment="1" applyProtection="1">
      <alignment horizontal="center"/>
      <protection hidden="1"/>
    </xf>
    <xf numFmtId="165" fontId="33" fillId="2" borderId="34" xfId="0" applyNumberFormat="1" applyFont="1" applyFill="1" applyBorder="1" applyAlignment="1" applyProtection="1">
      <alignment horizontal="center"/>
      <protection hidden="1"/>
    </xf>
    <xf numFmtId="0" fontId="33" fillId="2" borderId="32" xfId="0" applyFont="1" applyFill="1" applyBorder="1" applyAlignment="1" applyProtection="1">
      <alignment horizontal="center"/>
      <protection hidden="1"/>
    </xf>
    <xf numFmtId="0" fontId="33" fillId="2" borderId="34" xfId="0" applyFont="1" applyFill="1" applyBorder="1" applyAlignment="1" applyProtection="1">
      <alignment horizontal="center"/>
      <protection hidden="1"/>
    </xf>
    <xf numFmtId="0" fontId="33" fillId="2" borderId="37" xfId="0" applyFont="1" applyFill="1" applyBorder="1" applyAlignment="1" applyProtection="1">
      <alignment horizontal="center"/>
      <protection hidden="1"/>
    </xf>
    <xf numFmtId="0" fontId="32" fillId="2" borderId="63" xfId="0" applyFont="1" applyFill="1" applyBorder="1" applyProtection="1">
      <protection hidden="1"/>
    </xf>
    <xf numFmtId="0" fontId="32" fillId="0" borderId="2" xfId="0" applyFont="1" applyBorder="1" applyProtection="1">
      <protection hidden="1"/>
    </xf>
    <xf numFmtId="0" fontId="32" fillId="0" borderId="64" xfId="0" applyFont="1" applyBorder="1" applyProtection="1">
      <protection hidden="1"/>
    </xf>
    <xf numFmtId="0" fontId="27" fillId="2" borderId="63" xfId="0" applyFont="1" applyFill="1" applyBorder="1" applyProtection="1">
      <protection hidden="1"/>
    </xf>
    <xf numFmtId="0" fontId="27" fillId="0" borderId="64" xfId="0" applyFont="1" applyBorder="1" applyProtection="1">
      <protection hidden="1"/>
    </xf>
    <xf numFmtId="0" fontId="27" fillId="3" borderId="17" xfId="0" applyFont="1" applyFill="1" applyBorder="1" applyProtection="1">
      <protection locked="0" hidden="1"/>
    </xf>
    <xf numFmtId="2" fontId="33" fillId="2" borderId="11" xfId="0" applyNumberFormat="1" applyFont="1" applyFill="1" applyBorder="1" applyAlignment="1" applyProtection="1">
      <alignment horizontal="center" vertical="center"/>
      <protection hidden="1"/>
    </xf>
    <xf numFmtId="2" fontId="33" fillId="2" borderId="12" xfId="0" applyNumberFormat="1" applyFont="1" applyFill="1" applyBorder="1" applyAlignment="1" applyProtection="1">
      <alignment horizontal="center" vertical="center"/>
      <protection hidden="1"/>
    </xf>
    <xf numFmtId="2" fontId="33" fillId="2" borderId="42" xfId="0" applyNumberFormat="1" applyFont="1" applyFill="1" applyBorder="1" applyAlignment="1" applyProtection="1">
      <alignment horizontal="center" vertical="center"/>
      <protection hidden="1"/>
    </xf>
    <xf numFmtId="0" fontId="45" fillId="0" borderId="65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/>
    </xf>
    <xf numFmtId="0" fontId="33" fillId="3" borderId="66" xfId="0" applyFont="1" applyFill="1" applyBorder="1" applyAlignment="1" applyProtection="1">
      <alignment horizontal="center"/>
      <protection locked="0" hidden="1"/>
    </xf>
    <xf numFmtId="0" fontId="33" fillId="3" borderId="67" xfId="0" applyFont="1" applyFill="1" applyBorder="1" applyAlignment="1" applyProtection="1">
      <alignment horizontal="center"/>
      <protection locked="0" hidden="1"/>
    </xf>
    <xf numFmtId="2" fontId="33" fillId="2" borderId="68" xfId="0" applyNumberFormat="1" applyFont="1" applyFill="1" applyBorder="1" applyAlignment="1" applyProtection="1">
      <alignment horizontal="center" vertical="center"/>
      <protection hidden="1"/>
    </xf>
    <xf numFmtId="0" fontId="33" fillId="3" borderId="21" xfId="0" applyFont="1" applyFill="1" applyBorder="1" applyAlignment="1" applyProtection="1">
      <alignment horizontal="center" vertical="center"/>
      <protection locked="0" hidden="1"/>
    </xf>
    <xf numFmtId="0" fontId="33" fillId="3" borderId="40" xfId="0" applyFont="1" applyFill="1" applyBorder="1" applyAlignment="1" applyProtection="1">
      <alignment horizontal="center" vertical="center"/>
      <protection locked="0" hidden="1"/>
    </xf>
    <xf numFmtId="0" fontId="33" fillId="3" borderId="23" xfId="0" applyFont="1" applyFill="1" applyBorder="1" applyAlignment="1" applyProtection="1">
      <alignment horizontal="center" vertical="center"/>
      <protection locked="0" hidden="1"/>
    </xf>
    <xf numFmtId="0" fontId="27" fillId="3" borderId="17" xfId="0" applyFont="1" applyFill="1" applyBorder="1" applyAlignment="1" applyProtection="1">
      <alignment vertical="center"/>
      <protection locked="0" hidden="1"/>
    </xf>
    <xf numFmtId="0" fontId="27" fillId="3" borderId="0" xfId="0" applyFont="1" applyFill="1" applyBorder="1" applyAlignment="1" applyProtection="1">
      <alignment vertical="center"/>
      <protection locked="0" hidden="1"/>
    </xf>
    <xf numFmtId="2" fontId="33" fillId="0" borderId="69" xfId="0" applyNumberFormat="1" applyFont="1" applyFill="1" applyBorder="1" applyAlignment="1" applyProtection="1">
      <alignment horizontal="center" vertical="center"/>
      <protection hidden="1"/>
    </xf>
    <xf numFmtId="0" fontId="33" fillId="3" borderId="43" xfId="0" applyFont="1" applyFill="1" applyBorder="1" applyAlignment="1" applyProtection="1">
      <alignment horizontal="center" vertical="center"/>
      <protection locked="0" hidden="1"/>
    </xf>
    <xf numFmtId="0" fontId="34" fillId="3" borderId="42" xfId="0" applyFont="1" applyFill="1" applyBorder="1" applyAlignment="1" applyProtection="1">
      <alignment horizontal="center"/>
      <protection locked="0" hidden="1"/>
    </xf>
    <xf numFmtId="0" fontId="34" fillId="3" borderId="0" xfId="0" applyFont="1" applyFill="1" applyBorder="1" applyAlignment="1" applyProtection="1">
      <alignment horizontal="center"/>
      <protection locked="0" hidden="1"/>
    </xf>
    <xf numFmtId="164" fontId="33" fillId="2" borderId="42" xfId="0" applyNumberFormat="1" applyFont="1" applyFill="1" applyBorder="1" applyAlignment="1" applyProtection="1">
      <alignment horizontal="center" vertical="center"/>
      <protection hidden="1"/>
    </xf>
    <xf numFmtId="0" fontId="33" fillId="2" borderId="44" xfId="0" applyFont="1" applyFill="1" applyBorder="1" applyAlignment="1" applyProtection="1">
      <alignment horizontal="center" vertical="center"/>
      <protection hidden="1"/>
    </xf>
    <xf numFmtId="0" fontId="24" fillId="2" borderId="46" xfId="0" applyFont="1" applyFill="1" applyBorder="1" applyAlignment="1" applyProtection="1">
      <alignment horizontal="center" vertical="center"/>
      <protection hidden="1"/>
    </xf>
    <xf numFmtId="0" fontId="24" fillId="2" borderId="47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1458912</xdr:colOff>
      <xdr:row>5</xdr:row>
      <xdr:rowOff>499050</xdr:rowOff>
    </xdr:from>
    <xdr:to>
      <xdr:col>11</xdr:col>
      <xdr:colOff>2500314</xdr:colOff>
      <xdr:row>10</xdr:row>
      <xdr:rowOff>138112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93350" y="2999363"/>
          <a:ext cx="2517777" cy="27346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457200</xdr:colOff>
      <xdr:row>0</xdr:row>
      <xdr:rowOff>247650</xdr:rowOff>
    </xdr:from>
    <xdr:to>
      <xdr:col>9</xdr:col>
      <xdr:colOff>1290108</xdr:colOff>
      <xdr:row>5</xdr:row>
      <xdr:rowOff>57150</xdr:rowOff>
    </xdr:to>
    <xdr:pic>
      <xdr:nvPicPr>
        <xdr:cNvPr id="10" name="Immagine 9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" y="247650"/>
          <a:ext cx="8077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171450</xdr:colOff>
      <xdr:row>39</xdr:row>
      <xdr:rowOff>247650</xdr:rowOff>
    </xdr:from>
    <xdr:to>
      <xdr:col>12</xdr:col>
      <xdr:colOff>819150</xdr:colOff>
      <xdr:row>39</xdr:row>
      <xdr:rowOff>266700</xdr:rowOff>
    </xdr:to>
    <xdr:cxnSp macro="">
      <xdr:nvCxnSpPr>
        <xdr:cNvPr id="12" name="Connettore 1 11"/>
        <xdr:cNvCxnSpPr/>
      </xdr:nvCxnSpPr>
      <xdr:spPr>
        <a:xfrm flipV="1">
          <a:off x="14668500" y="21812250"/>
          <a:ext cx="6477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838200</xdr:colOff>
      <xdr:row>29</xdr:row>
      <xdr:rowOff>314325</xdr:rowOff>
    </xdr:from>
    <xdr:to>
      <xdr:col>12</xdr:col>
      <xdr:colOff>876300</xdr:colOff>
      <xdr:row>39</xdr:row>
      <xdr:rowOff>228600</xdr:rowOff>
    </xdr:to>
    <xdr:cxnSp macro="">
      <xdr:nvCxnSpPr>
        <xdr:cNvPr id="14" name="Connettore 1 13"/>
        <xdr:cNvCxnSpPr>
          <a:endCxn id="15" idx="3"/>
        </xdr:cNvCxnSpPr>
      </xdr:nvCxnSpPr>
      <xdr:spPr>
        <a:xfrm flipV="1">
          <a:off x="15335250" y="16125825"/>
          <a:ext cx="38100" cy="5667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29</xdr:row>
      <xdr:rowOff>209550</xdr:rowOff>
    </xdr:from>
    <xdr:to>
      <xdr:col>12</xdr:col>
      <xdr:colOff>876300</xdr:colOff>
      <xdr:row>29</xdr:row>
      <xdr:rowOff>419100</xdr:rowOff>
    </xdr:to>
    <xdr:sp macro="" textlink="">
      <xdr:nvSpPr>
        <xdr:cNvPr id="15" name="Freccia a sinistra 14"/>
        <xdr:cNvSpPr/>
      </xdr:nvSpPr>
      <xdr:spPr>
        <a:xfrm>
          <a:off x="14592300" y="16021050"/>
          <a:ext cx="781050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12</xdr:col>
      <xdr:colOff>457200</xdr:colOff>
      <xdr:row>1</xdr:row>
      <xdr:rowOff>400050</xdr:rowOff>
    </xdr:from>
    <xdr:to>
      <xdr:col>15</xdr:col>
      <xdr:colOff>66675</xdr:colOff>
      <xdr:row>6</xdr:row>
      <xdr:rowOff>456121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858750" y="914400"/>
          <a:ext cx="3286125" cy="26278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495300</xdr:colOff>
      <xdr:row>7</xdr:row>
      <xdr:rowOff>57150</xdr:rowOff>
    </xdr:from>
    <xdr:to>
      <xdr:col>14</xdr:col>
      <xdr:colOff>1036027</xdr:colOff>
      <xdr:row>8</xdr:row>
      <xdr:rowOff>476250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896850" y="3752850"/>
          <a:ext cx="3112477" cy="1143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800100</xdr:colOff>
      <xdr:row>40</xdr:row>
      <xdr:rowOff>304800</xdr:rowOff>
    </xdr:from>
    <xdr:to>
      <xdr:col>12</xdr:col>
      <xdr:colOff>1337940</xdr:colOff>
      <xdr:row>47</xdr:row>
      <xdr:rowOff>419100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715500" y="22459950"/>
          <a:ext cx="6297289" cy="3943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285750</xdr:colOff>
      <xdr:row>9</xdr:row>
      <xdr:rowOff>323850</xdr:rowOff>
    </xdr:from>
    <xdr:to>
      <xdr:col>15</xdr:col>
      <xdr:colOff>765100</xdr:colOff>
      <xdr:row>17</xdr:row>
      <xdr:rowOff>466725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687300" y="5410200"/>
          <a:ext cx="4156000" cy="4010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11</xdr:col>
      <xdr:colOff>2032000</xdr:colOff>
      <xdr:row>8</xdr:row>
      <xdr:rowOff>333375</xdr:rowOff>
    </xdr:from>
    <xdr:to>
      <xdr:col>12</xdr:col>
      <xdr:colOff>595312</xdr:colOff>
      <xdr:row>9</xdr:row>
      <xdr:rowOff>365125</xdr:rowOff>
    </xdr:to>
    <xdr:sp macro="" textlink="">
      <xdr:nvSpPr>
        <xdr:cNvPr id="13" name="CasellaDiTesto 12"/>
        <xdr:cNvSpPr txBox="1"/>
      </xdr:nvSpPr>
      <xdr:spPr>
        <a:xfrm>
          <a:off x="12342813" y="4643438"/>
          <a:ext cx="992187" cy="698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3200"/>
            <a:t>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1"/>
  <sheetViews>
    <sheetView tabSelected="1" view="pageLayout" zoomScale="40" zoomScaleNormal="40" zoomScalePageLayoutView="40" workbookViewId="0">
      <selection activeCell="H51" sqref="H51"/>
    </sheetView>
  </sheetViews>
  <sheetFormatPr defaultColWidth="15.5703125" defaultRowHeight="45" customHeight="1"/>
  <cols>
    <col min="1" max="1" width="8.42578125" style="2" customWidth="1"/>
    <col min="2" max="2" width="16.28515625" style="2" customWidth="1"/>
    <col min="3" max="3" width="7.7109375" style="2" hidden="1" customWidth="1"/>
    <col min="4" max="4" width="10.140625" style="2" hidden="1" customWidth="1"/>
    <col min="5" max="5" width="13.85546875" style="2" customWidth="1"/>
    <col min="6" max="6" width="13.140625" style="2" customWidth="1"/>
    <col min="7" max="7" width="15.85546875" style="2" customWidth="1"/>
    <col min="8" max="8" width="20" style="2" customWidth="1"/>
    <col min="9" max="9" width="14.140625" style="2" customWidth="1"/>
    <col min="10" max="10" width="22.5703125" style="2" customWidth="1"/>
    <col min="11" max="11" width="20.85546875" style="2" customWidth="1"/>
    <col min="12" max="12" width="37.5703125" style="2" customWidth="1"/>
    <col min="13" max="13" width="19.28515625" style="2" bestFit="1" customWidth="1"/>
    <col min="14" max="14" width="16.85546875" style="2" bestFit="1" customWidth="1"/>
    <col min="15" max="16" width="15.5703125" style="2"/>
    <col min="17" max="17" width="12.140625" style="2" customWidth="1"/>
    <col min="18" max="16384" width="15.5703125" style="2"/>
  </cols>
  <sheetData>
    <row r="1" spans="1:22" s="1" customFormat="1" ht="39.950000000000003" customHeight="1">
      <c r="A1"/>
      <c r="B1"/>
      <c r="C1"/>
      <c r="D1"/>
      <c r="E1"/>
      <c r="F1"/>
      <c r="G1"/>
      <c r="H1"/>
      <c r="I1"/>
      <c r="J1"/>
      <c r="K1"/>
      <c r="L1" s="119" t="s">
        <v>29</v>
      </c>
      <c r="M1"/>
    </row>
    <row r="2" spans="1:22" s="1" customFormat="1" ht="39.950000000000003" customHeight="1">
      <c r="A2"/>
      <c r="B2"/>
      <c r="C2"/>
      <c r="D2"/>
      <c r="E2"/>
      <c r="F2"/>
      <c r="G2"/>
      <c r="H2"/>
      <c r="I2"/>
      <c r="J2"/>
      <c r="K2"/>
      <c r="L2"/>
      <c r="M2"/>
    </row>
    <row r="3" spans="1:22" s="1" customFormat="1" ht="39.950000000000003" customHeight="1">
      <c r="A3"/>
      <c r="B3"/>
      <c r="C3"/>
      <c r="D3"/>
      <c r="E3"/>
      <c r="F3"/>
      <c r="G3"/>
      <c r="H3"/>
      <c r="I3"/>
      <c r="J3"/>
      <c r="K3"/>
      <c r="L3"/>
      <c r="M3"/>
    </row>
    <row r="4" spans="1:22" s="1" customFormat="1" ht="39.950000000000003" customHeight="1">
      <c r="A4"/>
      <c r="B4"/>
      <c r="C4"/>
      <c r="D4"/>
      <c r="E4"/>
      <c r="F4"/>
      <c r="G4"/>
      <c r="H4"/>
      <c r="I4"/>
      <c r="J4"/>
      <c r="K4"/>
      <c r="L4"/>
      <c r="M4"/>
    </row>
    <row r="5" spans="1:22" s="1" customFormat="1" ht="39.950000000000003" customHeight="1">
      <c r="A5" s="30"/>
      <c r="B5" s="32"/>
      <c r="C5" s="27"/>
      <c r="D5" s="33"/>
      <c r="E5" s="26"/>
      <c r="F5" s="34"/>
      <c r="G5" s="27"/>
      <c r="H5" s="33"/>
      <c r="I5" s="26"/>
      <c r="J5" s="34"/>
      <c r="K5" s="34"/>
      <c r="L5" s="22"/>
      <c r="M5" s="22"/>
      <c r="N5" s="22"/>
      <c r="O5" s="30"/>
      <c r="P5" s="30"/>
      <c r="Q5" s="30"/>
    </row>
    <row r="6" spans="1:22" ht="39.950000000000003" customHeight="1">
      <c r="A6" s="30"/>
      <c r="B6" s="35"/>
      <c r="C6" s="23"/>
      <c r="D6" s="33"/>
      <c r="E6" s="36"/>
      <c r="F6" s="37"/>
      <c r="G6" s="23"/>
      <c r="H6" s="33"/>
      <c r="I6" s="36"/>
      <c r="J6" s="37"/>
      <c r="K6" s="30"/>
      <c r="L6" s="30"/>
      <c r="M6" s="22"/>
      <c r="N6" s="22"/>
      <c r="O6" s="30"/>
      <c r="P6" s="30"/>
      <c r="Q6" s="30"/>
      <c r="R6" s="5"/>
      <c r="S6" s="5"/>
      <c r="T6" s="5"/>
      <c r="U6" s="5"/>
      <c r="V6" s="5"/>
    </row>
    <row r="7" spans="1:22" ht="47.25" customHeight="1">
      <c r="A7" s="32"/>
      <c r="B7" s="175" t="s">
        <v>24</v>
      </c>
      <c r="C7" s="175"/>
      <c r="D7" s="175"/>
      <c r="E7" s="175"/>
      <c r="F7" s="175"/>
      <c r="G7" s="175"/>
      <c r="H7" s="175"/>
      <c r="I7" s="175"/>
      <c r="J7" s="175"/>
      <c r="K7" s="175"/>
      <c r="L7" s="116"/>
      <c r="M7" s="22"/>
      <c r="N7" s="22"/>
      <c r="O7" s="30"/>
      <c r="P7" s="30"/>
      <c r="Q7" s="30"/>
      <c r="R7" s="5"/>
      <c r="S7" s="5"/>
      <c r="T7" s="5"/>
      <c r="U7" s="5"/>
      <c r="V7" s="5"/>
    </row>
    <row r="8" spans="1:22" ht="56.25" customHeight="1">
      <c r="A8" s="32"/>
      <c r="B8" s="176" t="s">
        <v>25</v>
      </c>
      <c r="C8" s="176"/>
      <c r="D8" s="176"/>
      <c r="E8" s="176"/>
      <c r="F8" s="176"/>
      <c r="G8" s="176"/>
      <c r="H8" s="176"/>
      <c r="I8" s="176"/>
      <c r="J8" s="176"/>
      <c r="K8" s="176"/>
      <c r="L8" s="117"/>
      <c r="M8" s="48"/>
      <c r="N8" s="22"/>
      <c r="O8" s="30"/>
      <c r="P8" s="30"/>
      <c r="Q8" s="30"/>
      <c r="R8" s="5"/>
      <c r="S8" s="5"/>
      <c r="T8" s="5"/>
      <c r="U8" s="5"/>
      <c r="V8" s="5"/>
    </row>
    <row r="9" spans="1:22" ht="52.5" customHeight="1">
      <c r="A9" s="29"/>
      <c r="B9" s="177" t="s">
        <v>26</v>
      </c>
      <c r="C9" s="177"/>
      <c r="D9" s="177"/>
      <c r="E9" s="177"/>
      <c r="F9" s="177"/>
      <c r="G9" s="177"/>
      <c r="H9" s="177"/>
      <c r="I9" s="177"/>
      <c r="J9" s="177"/>
      <c r="K9" s="177"/>
      <c r="L9" s="118"/>
      <c r="M9" s="22"/>
      <c r="N9" s="22"/>
      <c r="O9" s="30"/>
      <c r="P9" s="30"/>
      <c r="Q9" s="30"/>
      <c r="R9" s="5"/>
      <c r="S9" s="5"/>
      <c r="T9" s="5"/>
      <c r="U9" s="5"/>
      <c r="V9" s="5"/>
    </row>
    <row r="10" spans="1:22" ht="48.75" customHeight="1">
      <c r="A10" s="29"/>
      <c r="B10"/>
      <c r="C10"/>
      <c r="D10"/>
      <c r="M10"/>
      <c r="N10"/>
      <c r="O10"/>
      <c r="P10" s="30"/>
      <c r="Q10" s="30"/>
      <c r="R10" s="5"/>
      <c r="S10" s="5"/>
      <c r="T10" s="5"/>
      <c r="U10" s="5"/>
      <c r="V10" s="5"/>
    </row>
    <row r="11" spans="1:22" ht="30" customHeight="1" thickBot="1">
      <c r="A11" s="29"/>
      <c r="B11" s="50"/>
      <c r="C11"/>
      <c r="G11" s="50"/>
      <c r="H11"/>
      <c r="J11" s="50"/>
      <c r="K11"/>
      <c r="L11" s="50"/>
      <c r="M11"/>
      <c r="N11"/>
      <c r="O11"/>
      <c r="P11" s="30"/>
      <c r="Q11" s="30"/>
      <c r="R11" s="5"/>
      <c r="S11" s="5"/>
      <c r="T11" s="5"/>
      <c r="U11" s="5"/>
      <c r="V11" s="5"/>
    </row>
    <row r="12" spans="1:22" ht="30" customHeight="1" thickBot="1">
      <c r="A12" s="29"/>
      <c r="B12" s="100" t="s">
        <v>0</v>
      </c>
      <c r="C12" s="193" t="s">
        <v>19</v>
      </c>
      <c r="D12" s="193" t="s">
        <v>18</v>
      </c>
      <c r="E12" s="53" t="s">
        <v>51</v>
      </c>
      <c r="F12" s="54" t="s">
        <v>50</v>
      </c>
      <c r="G12" s="55" t="s">
        <v>47</v>
      </c>
      <c r="H12" s="56" t="s">
        <v>48</v>
      </c>
      <c r="I12" s="60" t="s">
        <v>32</v>
      </c>
      <c r="J12" s="57"/>
      <c r="K12" s="58" t="s">
        <v>1</v>
      </c>
      <c r="L12" s="59"/>
      <c r="Q12" s="27"/>
      <c r="R12" s="5"/>
      <c r="S12" s="14"/>
      <c r="T12" s="15"/>
      <c r="U12" s="5"/>
      <c r="V12" s="5"/>
    </row>
    <row r="13" spans="1:22" ht="30" customHeight="1">
      <c r="A13" s="29"/>
      <c r="B13" s="78" t="s">
        <v>2</v>
      </c>
      <c r="C13" s="174">
        <v>11</v>
      </c>
      <c r="D13" s="174">
        <v>0.38</v>
      </c>
      <c r="E13" s="82">
        <v>35</v>
      </c>
      <c r="F13" s="83">
        <v>20</v>
      </c>
      <c r="G13" s="61">
        <v>8.0000000000000002E-3</v>
      </c>
      <c r="H13" s="179">
        <f>G13-0.002</f>
        <v>6.0000000000000001E-3</v>
      </c>
      <c r="I13" s="190">
        <f>3.14*1*(E13-F13)/(((1/(C13*G13))+(1/(2*D13))*LN(G13/H13)))</f>
        <v>4.0111851920076704</v>
      </c>
      <c r="J13" s="184" t="s">
        <v>11</v>
      </c>
      <c r="K13" s="86"/>
      <c r="L13" s="87"/>
      <c r="U13" s="5"/>
      <c r="V13" s="5"/>
    </row>
    <row r="14" spans="1:22" ht="30" customHeight="1">
      <c r="A14" s="32"/>
      <c r="B14" s="79" t="s">
        <v>2</v>
      </c>
      <c r="C14" s="174">
        <v>11</v>
      </c>
      <c r="D14" s="174">
        <v>0.38</v>
      </c>
      <c r="E14" s="64"/>
      <c r="F14" s="65"/>
      <c r="G14" s="62">
        <v>8.0000000000000002E-3</v>
      </c>
      <c r="H14" s="180">
        <f>G14-0.002</f>
        <v>6.0000000000000001E-3</v>
      </c>
      <c r="I14" s="191">
        <f>3.14*1*(E14-F14)/(((1/(C14*G14))+(1/(2*D14))*LN(G14/H14)))</f>
        <v>0</v>
      </c>
      <c r="J14" s="185" t="s">
        <v>17</v>
      </c>
      <c r="K14" s="88"/>
      <c r="L14" s="89"/>
      <c r="U14" s="5"/>
      <c r="V14" s="5"/>
    </row>
    <row r="15" spans="1:22" ht="45" customHeight="1">
      <c r="B15" s="78" t="s">
        <v>3</v>
      </c>
      <c r="C15" s="174">
        <v>11</v>
      </c>
      <c r="D15" s="174">
        <v>0.38</v>
      </c>
      <c r="E15" s="84">
        <v>35</v>
      </c>
      <c r="F15" s="85">
        <v>20</v>
      </c>
      <c r="G15" s="61">
        <v>0.01</v>
      </c>
      <c r="H15" s="179">
        <f>G15-0.0024</f>
        <v>7.6000000000000009E-3</v>
      </c>
      <c r="I15" s="192">
        <f>3.14*1*(E15-F15)/(((1/(C15*G15))+(1/(2*D15))*LN(G15/H15)))</f>
        <v>4.9830669862892654</v>
      </c>
      <c r="J15" s="90" t="s">
        <v>12</v>
      </c>
      <c r="K15" s="90"/>
      <c r="L15" s="91"/>
      <c r="U15" s="5"/>
      <c r="V15" s="5"/>
    </row>
    <row r="16" spans="1:22" ht="45" customHeight="1">
      <c r="A16" s="32"/>
      <c r="B16" s="79" t="s">
        <v>3</v>
      </c>
      <c r="C16" s="174">
        <v>11</v>
      </c>
      <c r="D16" s="174">
        <v>0.38</v>
      </c>
      <c r="E16" s="64"/>
      <c r="F16" s="65"/>
      <c r="G16" s="62">
        <v>0.01</v>
      </c>
      <c r="H16" s="180">
        <f>G16-0.0024</f>
        <v>7.6000000000000009E-3</v>
      </c>
      <c r="I16" s="192">
        <f>3.14*1*(E16-F16)/(((1/(C16*G16))+(1/(2*D16))*LN(G16/H16)))</f>
        <v>0</v>
      </c>
      <c r="J16" s="186" t="s">
        <v>16</v>
      </c>
      <c r="K16" s="92"/>
      <c r="L16" s="93"/>
      <c r="U16" s="5"/>
      <c r="V16" s="5"/>
    </row>
    <row r="17" spans="1:31" ht="45" customHeight="1">
      <c r="A17" s="32"/>
      <c r="B17" s="78" t="s">
        <v>4</v>
      </c>
      <c r="C17" s="174">
        <v>11</v>
      </c>
      <c r="D17" s="174">
        <v>0.38</v>
      </c>
      <c r="E17" s="84">
        <v>36</v>
      </c>
      <c r="F17" s="85">
        <v>20</v>
      </c>
      <c r="G17" s="61">
        <v>1.2E-2</v>
      </c>
      <c r="H17" s="179">
        <f t="shared" ref="H17:H18" si="0">G17-0.004</f>
        <v>8.0000000000000002E-3</v>
      </c>
      <c r="I17" s="190">
        <f t="shared" ref="I17:I22" si="1">3.14*1*(E17-F17)/(((1/(C17*G17))+(1/(2*D17))*LN(G17/H17)))</f>
        <v>6.1953832259333632</v>
      </c>
      <c r="J17" s="187" t="s">
        <v>13</v>
      </c>
      <c r="K17" s="86"/>
      <c r="L17" s="87"/>
      <c r="U17" s="15"/>
      <c r="V17" s="4"/>
    </row>
    <row r="18" spans="1:31" ht="45" customHeight="1">
      <c r="A18" s="32"/>
      <c r="B18" s="79" t="s">
        <v>4</v>
      </c>
      <c r="C18" s="174">
        <v>11</v>
      </c>
      <c r="D18" s="174">
        <v>0.38</v>
      </c>
      <c r="E18" s="64"/>
      <c r="F18" s="65"/>
      <c r="G18" s="62">
        <v>1.2E-2</v>
      </c>
      <c r="H18" s="180">
        <f t="shared" si="0"/>
        <v>8.0000000000000002E-3</v>
      </c>
      <c r="I18" s="191">
        <f t="shared" si="1"/>
        <v>0</v>
      </c>
      <c r="J18" s="186" t="s">
        <v>23</v>
      </c>
      <c r="K18" s="92"/>
      <c r="L18" s="93"/>
      <c r="U18" s="4"/>
      <c r="V18" s="4"/>
    </row>
    <row r="19" spans="1:31" ht="45" customHeight="1">
      <c r="B19" s="78" t="s">
        <v>5</v>
      </c>
      <c r="C19" s="174">
        <v>11</v>
      </c>
      <c r="D19" s="174">
        <v>0.38</v>
      </c>
      <c r="E19" s="84">
        <v>37</v>
      </c>
      <c r="F19" s="85">
        <v>20</v>
      </c>
      <c r="G19" s="61">
        <v>1.6E-2</v>
      </c>
      <c r="H19" s="181">
        <v>1.2E-2</v>
      </c>
      <c r="I19" s="192">
        <f t="shared" si="1"/>
        <v>8.8080761749169287</v>
      </c>
      <c r="J19" s="187" t="s">
        <v>14</v>
      </c>
      <c r="K19" s="86"/>
      <c r="L19" s="87"/>
      <c r="N19" s="44"/>
      <c r="O19" s="43"/>
      <c r="P19" s="38"/>
      <c r="Q19" s="28"/>
      <c r="R19" s="10"/>
      <c r="S19" s="5"/>
      <c r="T19" s="5"/>
      <c r="U19" s="4"/>
      <c r="V19" s="4"/>
    </row>
    <row r="20" spans="1:31" ht="45" customHeight="1">
      <c r="B20" s="80" t="s">
        <v>5</v>
      </c>
      <c r="C20" s="63">
        <v>11</v>
      </c>
      <c r="D20" s="63">
        <v>0.38</v>
      </c>
      <c r="E20" s="64"/>
      <c r="F20" s="65"/>
      <c r="G20" s="62">
        <v>1.6E-2</v>
      </c>
      <c r="H20" s="182">
        <v>1.2E-2</v>
      </c>
      <c r="I20" s="192">
        <f t="shared" si="1"/>
        <v>0</v>
      </c>
      <c r="J20" s="188" t="s">
        <v>22</v>
      </c>
      <c r="K20" s="92"/>
      <c r="L20" s="93"/>
      <c r="N20" s="45"/>
      <c r="O20" s="43"/>
      <c r="P20" s="38"/>
      <c r="Q20" s="28"/>
      <c r="R20" s="16"/>
      <c r="S20" s="7"/>
      <c r="T20" s="7"/>
      <c r="U20" s="4"/>
      <c r="V20" s="4"/>
    </row>
    <row r="21" spans="1:31" ht="45" customHeight="1">
      <c r="B21" s="78" t="s">
        <v>6</v>
      </c>
      <c r="C21" s="63">
        <v>11</v>
      </c>
      <c r="D21" s="63">
        <v>0.38</v>
      </c>
      <c r="E21" s="84">
        <v>38</v>
      </c>
      <c r="F21" s="85">
        <v>20</v>
      </c>
      <c r="G21" s="61">
        <v>1.7000000000000001E-2</v>
      </c>
      <c r="H21" s="179">
        <f>G21-0.004</f>
        <v>1.3000000000000001E-2</v>
      </c>
      <c r="I21" s="190">
        <f t="shared" si="1"/>
        <v>9.9147936237807137</v>
      </c>
      <c r="J21" s="187" t="s">
        <v>14</v>
      </c>
      <c r="K21" s="86"/>
      <c r="L21" s="87"/>
      <c r="N21" s="45"/>
      <c r="O21" s="43"/>
      <c r="P21" s="38"/>
      <c r="Q21" s="28"/>
      <c r="R21" s="11"/>
      <c r="S21" s="8"/>
      <c r="T21" s="8"/>
      <c r="U21" s="4"/>
      <c r="V21" s="4"/>
    </row>
    <row r="22" spans="1:31" ht="45" customHeight="1">
      <c r="A22" s="29"/>
      <c r="B22" s="79" t="s">
        <v>6</v>
      </c>
      <c r="C22" s="63">
        <v>11</v>
      </c>
      <c r="D22" s="63">
        <v>0.38</v>
      </c>
      <c r="E22" s="64">
        <v>37</v>
      </c>
      <c r="F22" s="65">
        <v>20</v>
      </c>
      <c r="G22" s="62">
        <v>1.7000000000000001E-2</v>
      </c>
      <c r="H22" s="180">
        <f>G22-0.004</f>
        <v>1.3000000000000001E-2</v>
      </c>
      <c r="I22" s="191">
        <f t="shared" si="1"/>
        <v>9.3639717557928961</v>
      </c>
      <c r="J22" s="94" t="s">
        <v>15</v>
      </c>
      <c r="K22" s="94" t="s">
        <v>39</v>
      </c>
      <c r="L22" s="95"/>
      <c r="N22" s="45"/>
      <c r="O22" s="43"/>
      <c r="P22" s="38"/>
      <c r="Q22" s="28"/>
      <c r="R22" s="10"/>
      <c r="S22" s="6"/>
      <c r="T22" s="6"/>
      <c r="U22" s="4"/>
      <c r="V22" s="4"/>
    </row>
    <row r="23" spans="1:31" ht="45" customHeight="1">
      <c r="A23" s="29"/>
      <c r="B23" s="78" t="s">
        <v>7</v>
      </c>
      <c r="C23" s="63">
        <v>11</v>
      </c>
      <c r="D23" s="63">
        <v>0.38</v>
      </c>
      <c r="E23" s="84">
        <v>42</v>
      </c>
      <c r="F23" s="85">
        <v>20</v>
      </c>
      <c r="G23" s="61">
        <v>0.02</v>
      </c>
      <c r="H23" s="179">
        <f>G23-0.004</f>
        <v>1.6E-2</v>
      </c>
      <c r="I23" s="192">
        <f t="shared" ref="I23:I33" si="2">3.14*1*(E23-F23)/((1/(C23*G23)) + (1/(2*D23))*LN(G23/H23))</f>
        <v>14.275486566795189</v>
      </c>
      <c r="J23" s="184" t="s">
        <v>8</v>
      </c>
      <c r="K23" s="86"/>
      <c r="L23" s="87"/>
      <c r="N23" s="45"/>
      <c r="O23" s="43"/>
      <c r="P23" s="38"/>
      <c r="Q23" s="28"/>
      <c r="R23" s="10"/>
      <c r="S23" s="6"/>
      <c r="T23" s="6"/>
      <c r="U23" s="5"/>
      <c r="V23" s="5"/>
      <c r="Z23" s="5"/>
      <c r="AA23" s="5"/>
      <c r="AB23" s="5"/>
      <c r="AC23" s="5"/>
      <c r="AD23" s="5"/>
      <c r="AE23" s="5"/>
    </row>
    <row r="24" spans="1:31" ht="45" customHeight="1">
      <c r="A24" s="29"/>
      <c r="B24" s="79" t="s">
        <v>7</v>
      </c>
      <c r="C24" s="63">
        <v>11</v>
      </c>
      <c r="D24" s="63">
        <v>0.38</v>
      </c>
      <c r="E24" s="64"/>
      <c r="F24" s="65"/>
      <c r="G24" s="62">
        <v>0.02</v>
      </c>
      <c r="H24" s="180">
        <f>G24-0.004</f>
        <v>1.6E-2</v>
      </c>
      <c r="I24" s="192">
        <f t="shared" si="2"/>
        <v>0</v>
      </c>
      <c r="J24" s="186" t="s">
        <v>21</v>
      </c>
      <c r="K24" s="92"/>
      <c r="L24" s="93"/>
      <c r="N24" s="45"/>
      <c r="O24" s="43"/>
      <c r="P24" s="38"/>
      <c r="Q24" s="28"/>
      <c r="R24" s="13"/>
      <c r="S24" s="6"/>
      <c r="T24" s="6"/>
      <c r="U24" s="5"/>
      <c r="V24" s="5"/>
      <c r="Z24" s="5"/>
      <c r="AA24" s="5"/>
      <c r="AB24" s="5"/>
      <c r="AC24" s="5"/>
      <c r="AD24" s="5"/>
      <c r="AE24" s="5"/>
    </row>
    <row r="25" spans="1:31" ht="45" customHeight="1">
      <c r="A25" s="29"/>
      <c r="B25" s="78" t="s">
        <v>9</v>
      </c>
      <c r="C25" s="63">
        <v>11</v>
      </c>
      <c r="D25" s="63">
        <v>0.38</v>
      </c>
      <c r="E25" s="84">
        <v>46</v>
      </c>
      <c r="F25" s="85">
        <v>20</v>
      </c>
      <c r="G25" s="61">
        <v>2.5000000000000001E-2</v>
      </c>
      <c r="H25" s="179">
        <f>G25-0.0046</f>
        <v>2.0400000000000001E-2</v>
      </c>
      <c r="I25" s="190">
        <f t="shared" si="2"/>
        <v>20.912327255815324</v>
      </c>
      <c r="J25" s="184" t="s">
        <v>8</v>
      </c>
      <c r="K25" s="86"/>
      <c r="L25" s="87"/>
      <c r="N25" s="45"/>
      <c r="O25" s="43"/>
      <c r="P25" s="38"/>
      <c r="Q25" s="28"/>
      <c r="R25" s="10"/>
      <c r="S25" s="6"/>
      <c r="T25" s="6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45" customHeight="1">
      <c r="A26" s="29"/>
      <c r="B26" s="79" t="s">
        <v>9</v>
      </c>
      <c r="C26" s="63">
        <v>11</v>
      </c>
      <c r="D26" s="63">
        <v>0.38</v>
      </c>
      <c r="E26" s="138"/>
      <c r="F26" s="162"/>
      <c r="G26" s="62">
        <v>2.5000000000000001E-2</v>
      </c>
      <c r="H26" s="180">
        <f>G26-0.0046</f>
        <v>2.0400000000000001E-2</v>
      </c>
      <c r="I26" s="191">
        <f t="shared" si="2"/>
        <v>0</v>
      </c>
      <c r="J26" s="94" t="s">
        <v>20</v>
      </c>
      <c r="K26" s="94"/>
      <c r="L26" s="95"/>
      <c r="N26" s="45"/>
      <c r="O26" s="43"/>
      <c r="P26" s="38"/>
      <c r="Q26" s="28"/>
      <c r="R26" s="10"/>
      <c r="S26" s="5"/>
      <c r="T26" s="5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45" customHeight="1">
      <c r="A27" s="29"/>
      <c r="B27" s="78" t="s">
        <v>10</v>
      </c>
      <c r="C27" s="63">
        <v>11</v>
      </c>
      <c r="D27" s="63">
        <v>0.38</v>
      </c>
      <c r="E27" s="163"/>
      <c r="F27" s="164"/>
      <c r="G27" s="160">
        <v>3.2000000000000001E-2</v>
      </c>
      <c r="H27" s="181">
        <v>2.5999999999999999E-2</v>
      </c>
      <c r="I27" s="192">
        <f t="shared" si="2"/>
        <v>0</v>
      </c>
      <c r="J27" s="189"/>
      <c r="K27" s="96"/>
      <c r="L27" s="97"/>
      <c r="N27" s="45"/>
      <c r="O27" s="43"/>
      <c r="P27" s="38"/>
      <c r="Q27" s="28"/>
      <c r="R27" s="13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45" customHeight="1" thickBot="1">
      <c r="A28" s="29"/>
      <c r="B28" s="81" t="s">
        <v>10</v>
      </c>
      <c r="C28" s="194">
        <v>11</v>
      </c>
      <c r="D28" s="194">
        <v>0.38</v>
      </c>
      <c r="E28" s="195"/>
      <c r="F28" s="196"/>
      <c r="G28" s="161">
        <v>3.2000000000000001E-2</v>
      </c>
      <c r="H28" s="183">
        <v>2.5999999999999999E-2</v>
      </c>
      <c r="I28" s="197">
        <f t="shared" si="2"/>
        <v>0</v>
      </c>
      <c r="J28" s="98"/>
      <c r="K28" s="98"/>
      <c r="L28" s="99"/>
      <c r="N28" s="45"/>
      <c r="O28" s="43"/>
      <c r="P28" s="38"/>
      <c r="Q28" s="28"/>
      <c r="R28" s="10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45" customHeight="1">
      <c r="A29" s="29"/>
      <c r="I29" s="203"/>
      <c r="N29" s="45"/>
      <c r="O29" s="43"/>
      <c r="P29" s="38"/>
      <c r="Q29" s="28"/>
      <c r="R29" s="10"/>
      <c r="S29" s="4"/>
      <c r="T29" s="4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45" customHeight="1">
      <c r="A30" s="29"/>
      <c r="B30" s="139" t="s">
        <v>41</v>
      </c>
      <c r="C30" s="142">
        <v>11</v>
      </c>
      <c r="D30" s="142">
        <v>0.38</v>
      </c>
      <c r="E30" s="165">
        <v>37</v>
      </c>
      <c r="F30" s="166">
        <v>20</v>
      </c>
      <c r="G30" s="147">
        <v>1.6E-2</v>
      </c>
      <c r="H30" s="198">
        <v>1.1599999999999999E-2</v>
      </c>
      <c r="I30" s="190">
        <f t="shared" si="2"/>
        <v>8.7437178677308953</v>
      </c>
      <c r="J30" s="201" t="s">
        <v>45</v>
      </c>
      <c r="K30" s="150"/>
      <c r="L30" s="151"/>
      <c r="N30" s="45"/>
      <c r="O30" s="43"/>
      <c r="P30" s="38"/>
      <c r="Q30" s="28"/>
      <c r="R30" s="4"/>
      <c r="S30" s="4"/>
      <c r="T30" s="5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45" customHeight="1">
      <c r="A31" s="114"/>
      <c r="B31" s="143" t="s">
        <v>40</v>
      </c>
      <c r="C31" s="144">
        <v>11</v>
      </c>
      <c r="D31" s="144">
        <v>0.38</v>
      </c>
      <c r="E31" s="167">
        <v>37</v>
      </c>
      <c r="F31" s="168">
        <v>20</v>
      </c>
      <c r="G31" s="148">
        <v>0.02</v>
      </c>
      <c r="H31" s="199">
        <v>1.44E-2</v>
      </c>
      <c r="I31" s="192">
        <f t="shared" si="2"/>
        <v>10.723835299868524</v>
      </c>
      <c r="J31" s="202" t="s">
        <v>44</v>
      </c>
      <c r="K31" s="141"/>
      <c r="L31" s="152"/>
      <c r="N31" s="120"/>
      <c r="O31" s="43"/>
      <c r="P31" s="38"/>
      <c r="Q31" s="28"/>
      <c r="R31" s="10"/>
      <c r="S31" s="4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45" customHeight="1">
      <c r="A32" s="29"/>
      <c r="B32" s="140" t="s">
        <v>42</v>
      </c>
      <c r="C32" s="144">
        <v>11</v>
      </c>
      <c r="D32" s="144">
        <v>0.38</v>
      </c>
      <c r="E32" s="167">
        <v>42</v>
      </c>
      <c r="F32" s="168">
        <v>20</v>
      </c>
      <c r="G32" s="148">
        <v>1.6E-2</v>
      </c>
      <c r="H32" s="199">
        <v>1.1599999999999999E-2</v>
      </c>
      <c r="I32" s="192">
        <f t="shared" si="2"/>
        <v>11.315399593534099</v>
      </c>
      <c r="J32" s="202" t="s">
        <v>46</v>
      </c>
      <c r="K32" s="141"/>
      <c r="L32" s="152"/>
      <c r="N32" s="46"/>
      <c r="O32" s="43"/>
      <c r="P32" s="38"/>
      <c r="Q32" s="28"/>
      <c r="R32" s="16"/>
      <c r="S32" s="4"/>
      <c r="T32" s="5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45" customHeight="1">
      <c r="A33" s="29"/>
      <c r="B33" s="145" t="s">
        <v>43</v>
      </c>
      <c r="C33" s="146">
        <v>11</v>
      </c>
      <c r="D33" s="146">
        <v>0.38</v>
      </c>
      <c r="E33" s="169"/>
      <c r="F33" s="170"/>
      <c r="G33" s="149">
        <v>0.02</v>
      </c>
      <c r="H33" s="200">
        <v>1.44E-2</v>
      </c>
      <c r="I33" s="191">
        <f t="shared" si="2"/>
        <v>0</v>
      </c>
      <c r="J33" s="153"/>
      <c r="K33" s="153"/>
      <c r="L33" s="154"/>
      <c r="N33" s="46"/>
      <c r="O33" s="43"/>
      <c r="P33" s="38"/>
      <c r="Q33" s="28"/>
      <c r="R33" s="11"/>
      <c r="S33" s="5"/>
      <c r="T33" s="5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45" customHeight="1">
      <c r="A34" s="29"/>
      <c r="N34" s="46"/>
      <c r="O34" s="43"/>
      <c r="P34" s="38"/>
      <c r="Q34" s="28"/>
      <c r="R34" s="10"/>
      <c r="S34" s="5"/>
      <c r="T34" s="5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45" customHeight="1">
      <c r="A35" s="29"/>
      <c r="B35" s="129" t="s">
        <v>27</v>
      </c>
      <c r="N35" s="46"/>
      <c r="O35" s="43"/>
      <c r="P35" s="38"/>
      <c r="Q35" s="28"/>
      <c r="R35" s="10"/>
      <c r="S35" s="5"/>
      <c r="T35" s="5"/>
      <c r="U35" s="5"/>
      <c r="V35" s="5"/>
      <c r="Z35" s="5"/>
      <c r="AA35" s="5"/>
      <c r="AB35" s="5"/>
      <c r="AC35" s="5"/>
      <c r="AD35" s="5"/>
      <c r="AE35" s="5"/>
    </row>
    <row r="36" spans="1:31" ht="45" customHeight="1" thickBot="1">
      <c r="A36" s="30"/>
      <c r="U36" s="5"/>
      <c r="V36" s="5"/>
      <c r="Z36" s="5"/>
      <c r="AA36" s="5"/>
      <c r="AB36" s="5"/>
      <c r="AC36" s="5"/>
      <c r="AD36" s="5"/>
      <c r="AE36" s="5"/>
    </row>
    <row r="37" spans="1:31" ht="45" customHeight="1" thickBot="1">
      <c r="A37" s="30"/>
      <c r="C37" s="114" t="s">
        <v>27</v>
      </c>
      <c r="D37" s="114" t="s">
        <v>27</v>
      </c>
      <c r="E37" s="126" t="s">
        <v>28</v>
      </c>
      <c r="F37" s="127" t="s">
        <v>34</v>
      </c>
      <c r="G37" s="127" t="s">
        <v>31</v>
      </c>
      <c r="H37" s="127" t="s">
        <v>30</v>
      </c>
      <c r="I37" s="128" t="s">
        <v>33</v>
      </c>
      <c r="J37" s="122"/>
      <c r="K37" s="135" t="s">
        <v>38</v>
      </c>
      <c r="L37" s="133" t="s">
        <v>49</v>
      </c>
      <c r="M37" s="114"/>
      <c r="U37" s="5"/>
      <c r="V37" s="5"/>
    </row>
    <row r="38" spans="1:31" ht="46.5" customHeight="1">
      <c r="A38" s="30"/>
      <c r="C38" s="115"/>
      <c r="D38" s="115"/>
      <c r="E38" s="204">
        <v>1</v>
      </c>
      <c r="F38" s="205">
        <v>13.5</v>
      </c>
      <c r="G38" s="140">
        <v>0.15</v>
      </c>
      <c r="H38" s="207">
        <f>F38/G38</f>
        <v>90</v>
      </c>
      <c r="I38" s="208">
        <f t="shared" ref="I38:I47" si="3">H38*$L$40</f>
        <v>786.93460809578062</v>
      </c>
      <c r="J38" s="122"/>
      <c r="K38" s="136" t="s">
        <v>36</v>
      </c>
      <c r="L38" s="134">
        <v>37</v>
      </c>
      <c r="M38" s="121"/>
      <c r="U38" s="5"/>
      <c r="V38" s="5"/>
    </row>
    <row r="39" spans="1:31" ht="46.5" customHeight="1">
      <c r="A39" s="30"/>
      <c r="B39" s="114"/>
      <c r="C39" s="114"/>
      <c r="D39" s="114"/>
      <c r="E39" s="204">
        <v>2</v>
      </c>
      <c r="F39" s="206">
        <v>11.7</v>
      </c>
      <c r="G39" s="140">
        <v>0.15</v>
      </c>
      <c r="H39" s="207">
        <f t="shared" ref="H39:H47" si="4">F39/G39</f>
        <v>78</v>
      </c>
      <c r="I39" s="208">
        <f t="shared" si="3"/>
        <v>682.00999368300984</v>
      </c>
      <c r="J39" s="122"/>
      <c r="K39" s="136" t="s">
        <v>37</v>
      </c>
      <c r="L39" s="134">
        <v>20</v>
      </c>
      <c r="U39" s="5"/>
      <c r="V39" s="5"/>
    </row>
    <row r="40" spans="1:31" ht="46.5" customHeight="1" thickBot="1">
      <c r="A40" s="30"/>
      <c r="B40" s="101"/>
      <c r="C40" s="102"/>
      <c r="D40" s="102"/>
      <c r="E40" s="204">
        <v>3</v>
      </c>
      <c r="F40" s="206">
        <v>14.25</v>
      </c>
      <c r="G40" s="140">
        <v>0.15</v>
      </c>
      <c r="H40" s="207">
        <f t="shared" si="4"/>
        <v>95</v>
      </c>
      <c r="I40" s="208">
        <f t="shared" si="3"/>
        <v>830.65319743443501</v>
      </c>
      <c r="J40" s="122"/>
      <c r="K40" s="137" t="s">
        <v>32</v>
      </c>
      <c r="L40" s="178">
        <f>I30</f>
        <v>8.7437178677308953</v>
      </c>
      <c r="U40" s="5"/>
      <c r="V40" s="5"/>
    </row>
    <row r="41" spans="1:31" ht="46.5" customHeight="1">
      <c r="A41" s="30"/>
      <c r="C41" s="102"/>
      <c r="D41" s="102"/>
      <c r="E41" s="204">
        <v>4</v>
      </c>
      <c r="F41" s="206">
        <v>12.299999999999999</v>
      </c>
      <c r="G41" s="140">
        <v>0.15</v>
      </c>
      <c r="H41" s="207">
        <f t="shared" si="4"/>
        <v>82</v>
      </c>
      <c r="I41" s="208">
        <f t="shared" si="3"/>
        <v>716.98486515393347</v>
      </c>
      <c r="J41" s="122"/>
      <c r="K41" s="131"/>
      <c r="L41" s="130"/>
      <c r="N41" s="30"/>
      <c r="O41"/>
      <c r="P41" s="38"/>
      <c r="Q41" s="28"/>
      <c r="R41" s="13"/>
      <c r="S41" s="5"/>
      <c r="T41" s="5"/>
      <c r="U41" s="5"/>
      <c r="V41" s="5"/>
    </row>
    <row r="42" spans="1:31" ht="46.5" customHeight="1">
      <c r="A42" s="30"/>
      <c r="C42" s="102"/>
      <c r="D42" s="102"/>
      <c r="E42" s="204">
        <v>5</v>
      </c>
      <c r="F42" s="206">
        <v>5.85</v>
      </c>
      <c r="G42" s="140">
        <v>0.1</v>
      </c>
      <c r="H42" s="207">
        <f t="shared" si="4"/>
        <v>58.499999999999993</v>
      </c>
      <c r="I42" s="208">
        <f t="shared" si="3"/>
        <v>511.50749526225729</v>
      </c>
      <c r="J42" s="122"/>
      <c r="K42" s="131"/>
      <c r="L42" s="130"/>
      <c r="N42" s="30"/>
      <c r="O42"/>
      <c r="P42" s="38"/>
      <c r="Q42" s="28"/>
      <c r="R42" s="10"/>
      <c r="S42" s="5"/>
      <c r="T42" s="5"/>
      <c r="U42" s="5"/>
      <c r="V42" s="5"/>
    </row>
    <row r="43" spans="1:31" ht="46.5" customHeight="1">
      <c r="A43" s="30"/>
      <c r="C43" s="104"/>
      <c r="D43" s="104"/>
      <c r="E43" s="204">
        <v>6</v>
      </c>
      <c r="F43" s="206">
        <v>13.65</v>
      </c>
      <c r="G43" s="140">
        <v>0.15</v>
      </c>
      <c r="H43" s="207">
        <f t="shared" si="4"/>
        <v>91</v>
      </c>
      <c r="I43" s="208">
        <f t="shared" si="3"/>
        <v>795.6783259635115</v>
      </c>
      <c r="J43" s="122"/>
      <c r="K43" s="131"/>
      <c r="L43" s="130"/>
      <c r="N43" s="30"/>
      <c r="O43"/>
      <c r="P43" s="38"/>
      <c r="Q43" s="28"/>
      <c r="R43" s="10"/>
      <c r="S43" s="5"/>
      <c r="T43" s="5"/>
      <c r="U43" s="5"/>
      <c r="V43" s="5"/>
    </row>
    <row r="44" spans="1:31" ht="40.5" customHeight="1">
      <c r="A44" s="30"/>
      <c r="C44" s="104"/>
      <c r="D44" s="104"/>
      <c r="E44" s="204">
        <v>7</v>
      </c>
      <c r="F44" s="206">
        <v>14.549999999999999</v>
      </c>
      <c r="G44" s="140">
        <v>0.15</v>
      </c>
      <c r="H44" s="207">
        <f t="shared" si="4"/>
        <v>97</v>
      </c>
      <c r="I44" s="208">
        <f t="shared" si="3"/>
        <v>848.14063316989689</v>
      </c>
      <c r="J44" s="122"/>
      <c r="K44" s="131"/>
      <c r="L44" s="130"/>
      <c r="N44" s="39"/>
      <c r="O44" s="40"/>
      <c r="P44" s="38"/>
      <c r="Q44" s="28"/>
      <c r="R44" s="13"/>
      <c r="S44" s="5"/>
      <c r="T44" s="5"/>
      <c r="U44" s="5"/>
      <c r="V44" s="5"/>
    </row>
    <row r="45" spans="1:31" ht="40.5" customHeight="1">
      <c r="A45" s="29"/>
      <c r="C45" s="104"/>
      <c r="D45" s="104"/>
      <c r="E45" s="204">
        <v>8</v>
      </c>
      <c r="F45" s="206">
        <v>12.299999999999999</v>
      </c>
      <c r="G45" s="140">
        <v>0.15</v>
      </c>
      <c r="H45" s="207">
        <f t="shared" si="4"/>
        <v>82</v>
      </c>
      <c r="I45" s="208">
        <f t="shared" si="3"/>
        <v>716.98486515393347</v>
      </c>
      <c r="J45" s="122"/>
      <c r="K45" s="131"/>
      <c r="L45" s="132"/>
      <c r="N45" s="30"/>
      <c r="O45" s="22"/>
      <c r="P45" s="22"/>
      <c r="Q45" s="28"/>
      <c r="R45" s="10"/>
      <c r="S45" s="5"/>
      <c r="T45" s="5"/>
      <c r="U45" s="5"/>
      <c r="V45" s="5"/>
    </row>
    <row r="46" spans="1:31" ht="40.5" customHeight="1">
      <c r="A46" s="29"/>
      <c r="C46" s="105"/>
      <c r="D46" s="105"/>
      <c r="E46" s="204">
        <v>9</v>
      </c>
      <c r="F46" s="206">
        <v>15.6</v>
      </c>
      <c r="G46" s="140">
        <v>0.15</v>
      </c>
      <c r="H46" s="207">
        <f t="shared" si="4"/>
        <v>104</v>
      </c>
      <c r="I46" s="208">
        <f t="shared" si="3"/>
        <v>909.34665824401316</v>
      </c>
      <c r="J46" s="122"/>
      <c r="K46" s="122"/>
      <c r="L46" s="103"/>
      <c r="N46" s="31"/>
      <c r="O46" s="27"/>
      <c r="P46" s="26"/>
      <c r="Q46" s="28"/>
      <c r="R46" s="10"/>
      <c r="S46" s="5"/>
      <c r="T46" s="5"/>
      <c r="U46" s="5"/>
      <c r="V46" s="5"/>
    </row>
    <row r="47" spans="1:31" ht="40.5" customHeight="1">
      <c r="A47" s="29"/>
      <c r="C47" s="104"/>
      <c r="D47" s="104"/>
      <c r="E47" s="204">
        <v>10</v>
      </c>
      <c r="F47" s="206">
        <v>13.2</v>
      </c>
      <c r="G47" s="140">
        <v>0.15</v>
      </c>
      <c r="H47" s="207">
        <f t="shared" si="4"/>
        <v>88</v>
      </c>
      <c r="I47" s="208">
        <f t="shared" si="3"/>
        <v>769.44717236031875</v>
      </c>
      <c r="J47" s="122"/>
      <c r="K47" s="122"/>
      <c r="L47" s="103"/>
      <c r="N47" s="30"/>
      <c r="O47" s="22"/>
      <c r="P47" s="22"/>
      <c r="Q47" s="30"/>
      <c r="R47" s="5"/>
      <c r="S47" s="5"/>
      <c r="T47" s="5"/>
      <c r="U47" s="5"/>
      <c r="V47" s="5"/>
    </row>
    <row r="48" spans="1:31" ht="40.5" customHeight="1" thickBot="1">
      <c r="C48" s="106"/>
      <c r="D48" s="106"/>
      <c r="E48" s="124" t="s">
        <v>35</v>
      </c>
      <c r="F48" s="209">
        <f>F38+F39+F40+F41+F42+F43+F44+F45+F46+F47</f>
        <v>126.89999999999999</v>
      </c>
      <c r="G48" s="125"/>
      <c r="H48" s="209">
        <f t="shared" ref="H48" si="5">H38+H39+H40+H41+H42+H43+H44+H45+H46+H47</f>
        <v>865.5</v>
      </c>
      <c r="I48" s="210">
        <f t="shared" ref="I48" si="6">I38+I39+I40+I41+I42+I43+I44+I45+I46+I47</f>
        <v>7567.6878145210903</v>
      </c>
      <c r="J48" s="123"/>
      <c r="K48" s="123"/>
      <c r="L48" s="103"/>
      <c r="N48" s="30"/>
      <c r="O48" s="22"/>
      <c r="P48" s="22"/>
      <c r="Q48" s="30"/>
      <c r="R48" s="5"/>
    </row>
    <row r="49" spans="1:18" ht="40.5" customHeight="1">
      <c r="A49" s="29"/>
      <c r="C49" s="106"/>
      <c r="D49" s="106"/>
      <c r="F49" s="211"/>
      <c r="N49" s="30"/>
      <c r="O49" s="22"/>
      <c r="P49" s="22"/>
      <c r="Q49" s="30"/>
      <c r="R49" s="5"/>
    </row>
    <row r="50" spans="1:18" ht="55.5" customHeight="1">
      <c r="A50" s="29"/>
      <c r="B50" s="107"/>
      <c r="C50" s="106"/>
      <c r="D50" s="106"/>
      <c r="F50" s="211"/>
      <c r="M50" s="104"/>
      <c r="N50" s="30"/>
      <c r="O50" s="30"/>
      <c r="P50" s="22"/>
      <c r="Q50" s="30"/>
      <c r="R50" s="5"/>
    </row>
    <row r="51" spans="1:18" ht="55.5" customHeight="1">
      <c r="A51" s="29"/>
      <c r="H51" s="108"/>
      <c r="I51" s="109"/>
      <c r="J51" s="109"/>
      <c r="K51" s="110"/>
      <c r="L51" s="110"/>
      <c r="M51" s="19"/>
      <c r="N51" s="19"/>
      <c r="O51" s="41"/>
      <c r="P51" s="42"/>
      <c r="Q51" s="19"/>
      <c r="R51" s="5"/>
    </row>
    <row r="52" spans="1:18" ht="30" customHeight="1">
      <c r="A52" s="19"/>
      <c r="B52" s="111"/>
      <c r="C52" s="112"/>
      <c r="D52" s="112"/>
      <c r="E52" s="112"/>
      <c r="F52" s="51"/>
      <c r="G52" s="113"/>
      <c r="H52" s="112"/>
      <c r="I52" s="111"/>
      <c r="J52" s="112"/>
      <c r="K52" s="112"/>
      <c r="L52" s="112"/>
      <c r="M52" s="19"/>
      <c r="N52" s="19"/>
      <c r="O52" s="20"/>
      <c r="P52" s="21"/>
      <c r="Q52" s="17"/>
      <c r="R52" s="5"/>
    </row>
    <row r="53" spans="1:18" ht="30" customHeight="1">
      <c r="A53" s="19"/>
      <c r="B53" s="22"/>
      <c r="C53" s="23"/>
      <c r="D53" s="23"/>
      <c r="E53" s="23"/>
      <c r="F53" s="24"/>
      <c r="G53" s="25"/>
      <c r="H53" s="23"/>
      <c r="I53" s="26"/>
      <c r="J53" s="23"/>
      <c r="K53" s="23"/>
      <c r="L53" s="23"/>
      <c r="M53" s="19"/>
      <c r="N53" s="19"/>
      <c r="O53" s="20"/>
      <c r="P53" s="21"/>
      <c r="Q53" s="17"/>
      <c r="R53" s="5"/>
    </row>
    <row r="54" spans="1:18" ht="30" customHeight="1">
      <c r="A54" s="19"/>
      <c r="B54" s="66"/>
      <c r="C54" s="32"/>
      <c r="D54" s="47"/>
      <c r="E54" s="72"/>
      <c r="F54" s="66"/>
      <c r="G54" s="66"/>
      <c r="H54" s="73"/>
      <c r="I54" s="73"/>
      <c r="J54" s="73"/>
      <c r="K54" s="73"/>
      <c r="L54" s="73"/>
      <c r="M54" s="19"/>
      <c r="N54" s="19"/>
      <c r="O54" s="20"/>
      <c r="P54" s="21"/>
      <c r="Q54" s="17"/>
      <c r="R54" s="5"/>
    </row>
    <row r="55" spans="1:18" ht="26.45" customHeight="1">
      <c r="A55" s="19"/>
      <c r="B55" s="66"/>
      <c r="C55" s="74"/>
      <c r="D55" s="49"/>
      <c r="E55" s="72"/>
      <c r="F55" s="73"/>
      <c r="G55" s="75"/>
      <c r="H55" s="76"/>
      <c r="I55" s="77"/>
      <c r="J55" s="77"/>
      <c r="K55" s="66"/>
      <c r="L55" s="66"/>
      <c r="M55" s="19"/>
      <c r="N55" s="19"/>
      <c r="O55" s="20"/>
      <c r="P55" s="21"/>
      <c r="Q55" s="17"/>
      <c r="R55" s="5"/>
    </row>
    <row r="56" spans="1:18" ht="56.45" customHeight="1">
      <c r="A56" s="19"/>
      <c r="B56" s="66"/>
      <c r="C56" s="66"/>
      <c r="D56" s="66"/>
      <c r="E56" s="66"/>
      <c r="F56" s="66"/>
      <c r="G56" s="155"/>
      <c r="H56" s="66"/>
      <c r="I56" s="66"/>
      <c r="J56" s="66"/>
      <c r="K56" s="66"/>
      <c r="L56" s="156"/>
      <c r="M56" s="19"/>
      <c r="N56" s="17"/>
      <c r="O56" s="20"/>
      <c r="P56" s="21"/>
      <c r="Q56" s="17"/>
      <c r="R56" s="5"/>
    </row>
    <row r="57" spans="1:18" ht="30" customHeight="1">
      <c r="A57" s="19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19"/>
      <c r="N57" s="17"/>
      <c r="O57" s="20"/>
      <c r="P57" s="21"/>
      <c r="Q57" s="17"/>
      <c r="R57" s="5"/>
    </row>
    <row r="58" spans="1:18" ht="30" customHeight="1">
      <c r="A58" s="19"/>
      <c r="B58" s="27"/>
      <c r="C58" s="52"/>
      <c r="D58" s="52"/>
      <c r="E58" s="27"/>
      <c r="F58" s="27"/>
      <c r="G58" s="27"/>
      <c r="H58" s="27"/>
      <c r="I58" s="27"/>
      <c r="J58" s="67"/>
      <c r="K58" s="67"/>
      <c r="L58" s="67"/>
      <c r="M58" s="19"/>
      <c r="N58" s="19"/>
      <c r="O58" s="20"/>
      <c r="P58" s="21"/>
      <c r="Q58" s="17"/>
      <c r="R58" s="5"/>
    </row>
    <row r="59" spans="1:18" ht="30" customHeight="1">
      <c r="A59" s="19"/>
      <c r="B59" s="68"/>
      <c r="C59" s="52"/>
      <c r="D59" s="52"/>
      <c r="E59" s="69"/>
      <c r="F59" s="69"/>
      <c r="G59" s="70"/>
      <c r="H59" s="70"/>
      <c r="I59" s="71"/>
      <c r="J59" s="157"/>
      <c r="K59" s="157"/>
      <c r="L59" s="157"/>
      <c r="M59" s="19"/>
      <c r="N59" s="17"/>
      <c r="O59" s="20"/>
      <c r="P59" s="21"/>
      <c r="Q59" s="17"/>
      <c r="R59" s="5"/>
    </row>
    <row r="60" spans="1:18" ht="30" customHeight="1">
      <c r="A60" s="19"/>
      <c r="B60" s="68"/>
      <c r="C60" s="52"/>
      <c r="D60" s="52"/>
      <c r="E60" s="69"/>
      <c r="F60" s="69"/>
      <c r="G60" s="70"/>
      <c r="H60" s="70"/>
      <c r="I60" s="71"/>
      <c r="J60" s="157"/>
      <c r="K60" s="157"/>
      <c r="L60" s="157"/>
      <c r="M60" s="19"/>
      <c r="N60" s="17"/>
      <c r="O60" s="20"/>
      <c r="P60" s="21"/>
      <c r="Q60" s="17"/>
      <c r="R60" s="5"/>
    </row>
    <row r="61" spans="1:18" ht="30" customHeight="1">
      <c r="A61" s="19"/>
      <c r="B61" s="68"/>
      <c r="C61" s="52"/>
      <c r="D61" s="52"/>
      <c r="E61" s="69"/>
      <c r="F61" s="69"/>
      <c r="G61" s="171"/>
      <c r="H61" s="70"/>
      <c r="I61" s="71"/>
      <c r="J61" s="157"/>
      <c r="K61" s="157"/>
      <c r="L61" s="157"/>
      <c r="M61" s="19"/>
      <c r="N61" s="17"/>
      <c r="O61" s="20"/>
      <c r="P61" s="21"/>
      <c r="Q61" s="17"/>
      <c r="R61" s="5"/>
    </row>
    <row r="62" spans="1:18" ht="30" customHeight="1">
      <c r="A62" s="19"/>
      <c r="B62" s="68"/>
      <c r="C62" s="52"/>
      <c r="D62" s="52"/>
      <c r="E62" s="69"/>
      <c r="F62" s="69"/>
      <c r="G62" s="171"/>
      <c r="H62" s="70"/>
      <c r="I62" s="71"/>
      <c r="J62" s="157"/>
      <c r="K62" s="157"/>
      <c r="L62" s="157"/>
      <c r="M62" s="19"/>
      <c r="N62" s="17"/>
      <c r="O62" s="20"/>
      <c r="P62" s="21"/>
      <c r="Q62" s="17"/>
      <c r="R62" s="5"/>
    </row>
    <row r="63" spans="1:18" ht="30" customHeight="1">
      <c r="A63" s="19"/>
      <c r="B63" s="68"/>
      <c r="C63" s="52"/>
      <c r="D63" s="52"/>
      <c r="E63" s="69"/>
      <c r="F63" s="69"/>
      <c r="G63" s="171"/>
      <c r="H63" s="70"/>
      <c r="I63" s="71"/>
      <c r="J63" s="158"/>
      <c r="K63" s="157"/>
      <c r="L63" s="74"/>
      <c r="M63" s="19"/>
      <c r="N63" s="17"/>
      <c r="O63" s="20"/>
      <c r="P63" s="21"/>
      <c r="Q63" s="17"/>
      <c r="R63" s="5"/>
    </row>
    <row r="64" spans="1:18" ht="30" customHeight="1">
      <c r="A64" s="18"/>
      <c r="B64" s="68"/>
      <c r="C64" s="52"/>
      <c r="D64" s="52"/>
      <c r="E64" s="69"/>
      <c r="F64" s="69"/>
      <c r="G64"/>
      <c r="H64" s="70"/>
      <c r="I64" s="71"/>
      <c r="J64" s="157"/>
      <c r="K64" s="157"/>
      <c r="L64" s="157"/>
      <c r="M64" s="19"/>
      <c r="N64" s="17"/>
      <c r="O64" s="20"/>
      <c r="P64" s="21"/>
      <c r="Q64" s="17"/>
      <c r="R64" s="5"/>
    </row>
    <row r="65" spans="1:18" ht="30" customHeight="1">
      <c r="A65" s="19"/>
      <c r="B65" s="159"/>
      <c r="C65" s="19"/>
      <c r="D65" s="19"/>
      <c r="E65" s="19"/>
      <c r="F65" s="41"/>
      <c r="G65" s="42"/>
      <c r="H65" s="19"/>
      <c r="I65" s="159"/>
      <c r="J65" s="19"/>
      <c r="K65" s="19"/>
      <c r="L65" s="19"/>
      <c r="M65" s="19"/>
      <c r="N65" s="17"/>
      <c r="O65" s="20"/>
      <c r="P65" s="21"/>
      <c r="Q65" s="17"/>
      <c r="R65" s="5"/>
    </row>
    <row r="66" spans="1:18" ht="30" customHeight="1">
      <c r="A66" s="66"/>
      <c r="B66" s="66"/>
      <c r="C66" s="66"/>
      <c r="D66" s="66"/>
      <c r="E66" s="66"/>
      <c r="F66" s="172"/>
      <c r="G66" s="172"/>
      <c r="H66" s="172"/>
      <c r="I66" s="172"/>
      <c r="J66" s="172"/>
      <c r="K66" s="172"/>
      <c r="L66" s="66"/>
      <c r="M66" s="66"/>
      <c r="N66" s="5"/>
      <c r="O66" s="5"/>
      <c r="P66" s="5"/>
      <c r="Q66" s="5"/>
      <c r="R66" s="5"/>
    </row>
    <row r="67" spans="1:18" ht="30" customHeight="1">
      <c r="A67" s="66"/>
      <c r="B67" s="66"/>
      <c r="C67" s="66"/>
      <c r="D67" s="66"/>
      <c r="E67" s="66"/>
      <c r="F67" s="172"/>
      <c r="G67" s="172"/>
      <c r="H67" s="172"/>
      <c r="I67" s="172"/>
      <c r="J67" s="172"/>
      <c r="K67" s="172"/>
      <c r="L67" s="66"/>
      <c r="M67" s="66"/>
      <c r="N67" s="5"/>
      <c r="O67" s="5"/>
      <c r="P67" s="5"/>
      <c r="Q67" s="5"/>
      <c r="R67" s="5"/>
    </row>
    <row r="68" spans="1:18" ht="30" customHeight="1">
      <c r="F68" s="173"/>
      <c r="G68" s="173"/>
      <c r="H68" s="173"/>
      <c r="I68" s="173"/>
      <c r="J68" s="173"/>
      <c r="K68" s="173"/>
    </row>
    <row r="69" spans="1:18" ht="30" customHeight="1">
      <c r="F69" s="173"/>
      <c r="G69" s="173"/>
      <c r="H69" s="173"/>
      <c r="I69" s="173"/>
      <c r="J69" s="173"/>
      <c r="K69" s="173"/>
    </row>
    <row r="70" spans="1:18" ht="30" customHeight="1">
      <c r="F70" s="173"/>
      <c r="G70" s="173"/>
      <c r="H70" s="173"/>
      <c r="I70" s="173"/>
      <c r="J70" s="173"/>
      <c r="K70" s="173"/>
    </row>
    <row r="71" spans="1:18" ht="30" customHeight="1"/>
  </sheetData>
  <sheetProtection password="F3B8" sheet="1" objects="1" scenarios="1" selectLockedCells="1"/>
  <mergeCells count="3">
    <mergeCell ref="B7:K7"/>
    <mergeCell ref="B8:K8"/>
    <mergeCell ref="B9:K9"/>
  </mergeCells>
  <pageMargins left="0.7" right="0.7" top="0.75" bottom="0.75" header="0.3" footer="0.3"/>
  <pageSetup paperSize="9" scale="35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2024-04-01T07:02:04Z</dcterms:modified>
</cp:coreProperties>
</file>